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095371D-D5C0-4341-8D03-81513C483C90}" xr6:coauthVersionLast="47" xr6:coauthVersionMax="47" xr10:uidLastSave="{00000000-0000-0000-0000-000000000000}"/>
  <bookViews>
    <workbookView xWindow="1170" yWindow="1140" windowWidth="14340" windowHeight="7275" xr2:uid="{00000000-000D-0000-FFFF-FFFF00000000}"/>
  </bookViews>
  <sheets>
    <sheet name="List1" sheetId="1" r:id="rId1"/>
  </sheets>
  <definedNames>
    <definedName name="_xlnm._FilterDatabase" localSheetId="0" hidden="1">List1!$B$5:$N$5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1" i="1" l="1"/>
  <c r="K171" i="1" s="1"/>
  <c r="H169" i="1"/>
  <c r="K169" i="1" s="1"/>
  <c r="H170" i="1"/>
  <c r="K170" i="1" s="1"/>
  <c r="H151" i="1"/>
  <c r="K151" i="1" s="1"/>
  <c r="D153" i="1" l="1"/>
  <c r="D174" i="1"/>
  <c r="L155" i="1"/>
  <c r="G155" i="1"/>
  <c r="J155" i="1" s="1"/>
  <c r="D168" i="1"/>
  <c r="G139" i="1"/>
  <c r="J139" i="1" s="1"/>
  <c r="L139" i="1"/>
  <c r="G140" i="1"/>
  <c r="J140" i="1" s="1"/>
  <c r="L140" i="1"/>
  <c r="G141" i="1"/>
  <c r="J141" i="1" s="1"/>
  <c r="L141" i="1"/>
  <c r="G142" i="1"/>
  <c r="J142" i="1" s="1"/>
  <c r="L142" i="1"/>
  <c r="G143" i="1"/>
  <c r="J143" i="1" s="1"/>
  <c r="L143" i="1"/>
  <c r="G144" i="1"/>
  <c r="J144" i="1" s="1"/>
  <c r="L144" i="1"/>
  <c r="G145" i="1"/>
  <c r="J145" i="1" s="1"/>
  <c r="L145" i="1"/>
  <c r="G146" i="1"/>
  <c r="J146" i="1" s="1"/>
  <c r="L146" i="1"/>
  <c r="G147" i="1"/>
  <c r="J147" i="1" s="1"/>
  <c r="L147" i="1"/>
  <c r="G148" i="1"/>
  <c r="J148" i="1" s="1"/>
  <c r="L148" i="1"/>
  <c r="L168" i="1" l="1"/>
  <c r="G168" i="1"/>
  <c r="J168" i="1" s="1"/>
  <c r="D160" i="1" l="1"/>
  <c r="D131" i="1" s="1"/>
  <c r="L151" i="1" l="1"/>
  <c r="G149" i="1"/>
  <c r="J149" i="1" s="1"/>
  <c r="L149" i="1"/>
  <c r="G150" i="1"/>
  <c r="J150" i="1" s="1"/>
  <c r="L150" i="1"/>
  <c r="L171" i="1" l="1"/>
  <c r="D167" i="1" l="1"/>
  <c r="G167" i="1" s="1"/>
  <c r="J167" i="1" s="1"/>
  <c r="D166" i="1"/>
  <c r="L166" i="1" s="1"/>
  <c r="D165" i="1"/>
  <c r="G165" i="1" s="1"/>
  <c r="J165" i="1" s="1"/>
  <c r="D164" i="1"/>
  <c r="D163" i="1"/>
  <c r="G163" i="1" s="1"/>
  <c r="J163" i="1" s="1"/>
  <c r="D162" i="1"/>
  <c r="D161" i="1"/>
  <c r="G161" i="1" s="1"/>
  <c r="J161" i="1" s="1"/>
  <c r="L169" i="1"/>
  <c r="L170" i="1"/>
  <c r="G131" i="1"/>
  <c r="J131" i="1" s="1"/>
  <c r="L131" i="1"/>
  <c r="G137" i="1"/>
  <c r="J137" i="1" s="1"/>
  <c r="L137" i="1"/>
  <c r="G138" i="1"/>
  <c r="J138" i="1" s="1"/>
  <c r="L138" i="1"/>
  <c r="L134" i="1"/>
  <c r="L135" i="1"/>
  <c r="L136" i="1"/>
  <c r="G134" i="1"/>
  <c r="J134" i="1" s="1"/>
  <c r="G135" i="1"/>
  <c r="J135" i="1" s="1"/>
  <c r="G136" i="1"/>
  <c r="J136" i="1" s="1"/>
  <c r="G133" i="1"/>
  <c r="G9" i="1"/>
  <c r="J9" i="1" s="1"/>
  <c r="L9" i="1"/>
  <c r="G10" i="1"/>
  <c r="J10" i="1" s="1"/>
  <c r="L10" i="1"/>
  <c r="G11" i="1"/>
  <c r="J11" i="1" s="1"/>
  <c r="L11" i="1"/>
  <c r="G12" i="1"/>
  <c r="J12" i="1" s="1"/>
  <c r="L12" i="1"/>
  <c r="G13" i="1"/>
  <c r="J13" i="1" s="1"/>
  <c r="L13" i="1"/>
  <c r="G14" i="1"/>
  <c r="J14" i="1" s="1"/>
  <c r="L14" i="1"/>
  <c r="G15" i="1"/>
  <c r="J15" i="1" s="1"/>
  <c r="L15" i="1"/>
  <c r="G16" i="1"/>
  <c r="J16" i="1" s="1"/>
  <c r="L16" i="1"/>
  <c r="G17" i="1"/>
  <c r="J17" i="1" s="1"/>
  <c r="L17" i="1"/>
  <c r="G18" i="1"/>
  <c r="J18" i="1" s="1"/>
  <c r="L18" i="1"/>
  <c r="G19" i="1"/>
  <c r="J19" i="1" s="1"/>
  <c r="L19" i="1"/>
  <c r="G20" i="1"/>
  <c r="J20" i="1" s="1"/>
  <c r="L20" i="1"/>
  <c r="G21" i="1"/>
  <c r="J21" i="1" s="1"/>
  <c r="L21" i="1"/>
  <c r="G22" i="1"/>
  <c r="J22" i="1" s="1"/>
  <c r="L22" i="1"/>
  <c r="G23" i="1"/>
  <c r="J23" i="1" s="1"/>
  <c r="L23" i="1"/>
  <c r="G24" i="1"/>
  <c r="J24" i="1" s="1"/>
  <c r="L24" i="1"/>
  <c r="G25" i="1"/>
  <c r="J25" i="1" s="1"/>
  <c r="L25" i="1"/>
  <c r="G26" i="1"/>
  <c r="J26" i="1" s="1"/>
  <c r="L26" i="1"/>
  <c r="G27" i="1"/>
  <c r="J27" i="1" s="1"/>
  <c r="L27" i="1"/>
  <c r="G28" i="1"/>
  <c r="J28" i="1" s="1"/>
  <c r="L28" i="1"/>
  <c r="G29" i="1"/>
  <c r="J29" i="1" s="1"/>
  <c r="L29" i="1"/>
  <c r="G30" i="1"/>
  <c r="J30" i="1" s="1"/>
  <c r="L30" i="1"/>
  <c r="G31" i="1"/>
  <c r="J31" i="1" s="1"/>
  <c r="L31" i="1"/>
  <c r="G32" i="1"/>
  <c r="J32" i="1" s="1"/>
  <c r="L32" i="1"/>
  <c r="G33" i="1"/>
  <c r="J33" i="1" s="1"/>
  <c r="L33" i="1"/>
  <c r="G34" i="1"/>
  <c r="J34" i="1" s="1"/>
  <c r="L34" i="1"/>
  <c r="G35" i="1"/>
  <c r="J35" i="1" s="1"/>
  <c r="L35" i="1"/>
  <c r="G36" i="1"/>
  <c r="J36" i="1" s="1"/>
  <c r="L36" i="1"/>
  <c r="G37" i="1"/>
  <c r="J37" i="1" s="1"/>
  <c r="L37" i="1"/>
  <c r="G38" i="1"/>
  <c r="J38" i="1" s="1"/>
  <c r="L38" i="1"/>
  <c r="G39" i="1"/>
  <c r="J39" i="1" s="1"/>
  <c r="L39" i="1"/>
  <c r="G40" i="1"/>
  <c r="J40" i="1" s="1"/>
  <c r="L40" i="1"/>
  <c r="G41" i="1"/>
  <c r="J41" i="1" s="1"/>
  <c r="L41" i="1"/>
  <c r="G42" i="1"/>
  <c r="J42" i="1" s="1"/>
  <c r="L42" i="1"/>
  <c r="G43" i="1"/>
  <c r="J43" i="1" s="1"/>
  <c r="L43" i="1"/>
  <c r="G44" i="1"/>
  <c r="J44" i="1" s="1"/>
  <c r="L44" i="1"/>
  <c r="G45" i="1"/>
  <c r="J45" i="1" s="1"/>
  <c r="L45" i="1"/>
  <c r="G46" i="1"/>
  <c r="J46" i="1" s="1"/>
  <c r="L46" i="1"/>
  <c r="G47" i="1"/>
  <c r="J47" i="1" s="1"/>
  <c r="L47" i="1"/>
  <c r="G48" i="1"/>
  <c r="J48" i="1" s="1"/>
  <c r="L48" i="1"/>
  <c r="G49" i="1"/>
  <c r="J49" i="1" s="1"/>
  <c r="L49" i="1"/>
  <c r="G50" i="1"/>
  <c r="J50" i="1" s="1"/>
  <c r="L50" i="1"/>
  <c r="G51" i="1"/>
  <c r="J51" i="1" s="1"/>
  <c r="L51" i="1"/>
  <c r="G52" i="1"/>
  <c r="J52" i="1" s="1"/>
  <c r="L52" i="1"/>
  <c r="G53" i="1"/>
  <c r="J53" i="1" s="1"/>
  <c r="L53" i="1"/>
  <c r="G54" i="1"/>
  <c r="J54" i="1" s="1"/>
  <c r="L54" i="1"/>
  <c r="G55" i="1"/>
  <c r="J55" i="1" s="1"/>
  <c r="L55" i="1"/>
  <c r="G56" i="1"/>
  <c r="J56" i="1" s="1"/>
  <c r="L56" i="1"/>
  <c r="G57" i="1"/>
  <c r="J57" i="1" s="1"/>
  <c r="L57" i="1"/>
  <c r="G58" i="1"/>
  <c r="J58" i="1" s="1"/>
  <c r="L58" i="1"/>
  <c r="G59" i="1"/>
  <c r="J59" i="1" s="1"/>
  <c r="L59" i="1"/>
  <c r="G60" i="1"/>
  <c r="J60" i="1" s="1"/>
  <c r="L60" i="1"/>
  <c r="G61" i="1"/>
  <c r="J61" i="1" s="1"/>
  <c r="L61" i="1"/>
  <c r="G62" i="1"/>
  <c r="J62" i="1" s="1"/>
  <c r="L62" i="1"/>
  <c r="G63" i="1"/>
  <c r="J63" i="1" s="1"/>
  <c r="L63" i="1"/>
  <c r="G64" i="1"/>
  <c r="J64" i="1" s="1"/>
  <c r="L64" i="1"/>
  <c r="G65" i="1"/>
  <c r="J65" i="1" s="1"/>
  <c r="L65" i="1"/>
  <c r="G66" i="1"/>
  <c r="J66" i="1" s="1"/>
  <c r="L66" i="1"/>
  <c r="G67" i="1"/>
  <c r="J67" i="1" s="1"/>
  <c r="L67" i="1"/>
  <c r="G68" i="1"/>
  <c r="J68" i="1" s="1"/>
  <c r="L68" i="1"/>
  <c r="G69" i="1"/>
  <c r="J69" i="1" s="1"/>
  <c r="L69" i="1"/>
  <c r="G70" i="1"/>
  <c r="J70" i="1" s="1"/>
  <c r="L70" i="1"/>
  <c r="G71" i="1"/>
  <c r="J71" i="1" s="1"/>
  <c r="L71" i="1"/>
  <c r="G72" i="1"/>
  <c r="J72" i="1" s="1"/>
  <c r="L72" i="1"/>
  <c r="G73" i="1"/>
  <c r="J73" i="1" s="1"/>
  <c r="L73" i="1"/>
  <c r="G74" i="1"/>
  <c r="J74" i="1" s="1"/>
  <c r="L74" i="1"/>
  <c r="G75" i="1"/>
  <c r="J75" i="1" s="1"/>
  <c r="L75" i="1"/>
  <c r="G76" i="1"/>
  <c r="J76" i="1" s="1"/>
  <c r="L76" i="1"/>
  <c r="G77" i="1"/>
  <c r="J77" i="1" s="1"/>
  <c r="L77" i="1"/>
  <c r="G78" i="1"/>
  <c r="J78" i="1" s="1"/>
  <c r="L78" i="1"/>
  <c r="G79" i="1"/>
  <c r="J79" i="1" s="1"/>
  <c r="L79" i="1"/>
  <c r="G80" i="1"/>
  <c r="J80" i="1" s="1"/>
  <c r="L80" i="1"/>
  <c r="G81" i="1"/>
  <c r="J81" i="1" s="1"/>
  <c r="L81" i="1"/>
  <c r="G82" i="1"/>
  <c r="J82" i="1" s="1"/>
  <c r="L82" i="1"/>
  <c r="G83" i="1"/>
  <c r="J83" i="1" s="1"/>
  <c r="L83" i="1"/>
  <c r="G84" i="1"/>
  <c r="J84" i="1" s="1"/>
  <c r="L84" i="1"/>
  <c r="G85" i="1"/>
  <c r="J85" i="1" s="1"/>
  <c r="L85" i="1"/>
  <c r="G86" i="1"/>
  <c r="J86" i="1" s="1"/>
  <c r="L86" i="1"/>
  <c r="G87" i="1"/>
  <c r="J87" i="1" s="1"/>
  <c r="L87" i="1"/>
  <c r="G88" i="1"/>
  <c r="J88" i="1" s="1"/>
  <c r="L88" i="1"/>
  <c r="G89" i="1"/>
  <c r="J89" i="1" s="1"/>
  <c r="L89" i="1"/>
  <c r="G90" i="1"/>
  <c r="J90" i="1" s="1"/>
  <c r="L90" i="1"/>
  <c r="G91" i="1"/>
  <c r="J91" i="1" s="1"/>
  <c r="L91" i="1"/>
  <c r="G92" i="1"/>
  <c r="J92" i="1" s="1"/>
  <c r="L92" i="1"/>
  <c r="G93" i="1"/>
  <c r="J93" i="1" s="1"/>
  <c r="L93" i="1"/>
  <c r="G94" i="1"/>
  <c r="J94" i="1" s="1"/>
  <c r="L94" i="1"/>
  <c r="G95" i="1"/>
  <c r="J95" i="1" s="1"/>
  <c r="L95" i="1"/>
  <c r="G96" i="1"/>
  <c r="J96" i="1" s="1"/>
  <c r="L96" i="1"/>
  <c r="G97" i="1"/>
  <c r="J97" i="1" s="1"/>
  <c r="L97" i="1"/>
  <c r="G98" i="1"/>
  <c r="J98" i="1" s="1"/>
  <c r="L98" i="1"/>
  <c r="G99" i="1"/>
  <c r="J99" i="1" s="1"/>
  <c r="L99" i="1"/>
  <c r="G100" i="1"/>
  <c r="J100" i="1" s="1"/>
  <c r="L100" i="1"/>
  <c r="G101" i="1"/>
  <c r="J101" i="1" s="1"/>
  <c r="L101" i="1"/>
  <c r="G102" i="1"/>
  <c r="J102" i="1" s="1"/>
  <c r="L102" i="1"/>
  <c r="G103" i="1"/>
  <c r="J103" i="1" s="1"/>
  <c r="L103" i="1"/>
  <c r="G104" i="1"/>
  <c r="J104" i="1" s="1"/>
  <c r="L104" i="1"/>
  <c r="G105" i="1"/>
  <c r="J105" i="1" s="1"/>
  <c r="L105" i="1"/>
  <c r="G106" i="1"/>
  <c r="J106" i="1" s="1"/>
  <c r="L106" i="1"/>
  <c r="G107" i="1"/>
  <c r="J107" i="1" s="1"/>
  <c r="L107" i="1"/>
  <c r="G108" i="1"/>
  <c r="J108" i="1" s="1"/>
  <c r="L108" i="1"/>
  <c r="G109" i="1"/>
  <c r="J109" i="1" s="1"/>
  <c r="L109" i="1"/>
  <c r="G110" i="1"/>
  <c r="J110" i="1" s="1"/>
  <c r="L110" i="1"/>
  <c r="G111" i="1"/>
  <c r="J111" i="1" s="1"/>
  <c r="L111" i="1"/>
  <c r="G112" i="1"/>
  <c r="J112" i="1" s="1"/>
  <c r="L112" i="1"/>
  <c r="G113" i="1"/>
  <c r="J113" i="1" s="1"/>
  <c r="L113" i="1"/>
  <c r="G114" i="1"/>
  <c r="J114" i="1" s="1"/>
  <c r="L114" i="1"/>
  <c r="G115" i="1"/>
  <c r="J115" i="1" s="1"/>
  <c r="L115" i="1"/>
  <c r="G116" i="1"/>
  <c r="J116" i="1" s="1"/>
  <c r="L116" i="1"/>
  <c r="G117" i="1"/>
  <c r="J117" i="1" s="1"/>
  <c r="L117" i="1"/>
  <c r="G118" i="1"/>
  <c r="J118" i="1" s="1"/>
  <c r="L118" i="1"/>
  <c r="G119" i="1"/>
  <c r="J119" i="1" s="1"/>
  <c r="L119" i="1"/>
  <c r="G120" i="1"/>
  <c r="J120" i="1" s="1"/>
  <c r="L120" i="1"/>
  <c r="G121" i="1"/>
  <c r="J121" i="1" s="1"/>
  <c r="L121" i="1"/>
  <c r="G122" i="1"/>
  <c r="J122" i="1" s="1"/>
  <c r="L122" i="1"/>
  <c r="G123" i="1"/>
  <c r="J123" i="1" s="1"/>
  <c r="L123" i="1"/>
  <c r="G124" i="1"/>
  <c r="J124" i="1" s="1"/>
  <c r="L124" i="1"/>
  <c r="G125" i="1"/>
  <c r="J125" i="1" s="1"/>
  <c r="L125" i="1"/>
  <c r="G126" i="1"/>
  <c r="J126" i="1" s="1"/>
  <c r="L126" i="1"/>
  <c r="G127" i="1"/>
  <c r="J127" i="1" s="1"/>
  <c r="L127" i="1"/>
  <c r="G128" i="1"/>
  <c r="J128" i="1" s="1"/>
  <c r="L128" i="1"/>
  <c r="G129" i="1"/>
  <c r="J129" i="1" s="1"/>
  <c r="L129" i="1"/>
  <c r="G130" i="1"/>
  <c r="J130" i="1" s="1"/>
  <c r="L130" i="1"/>
  <c r="L176" i="1"/>
  <c r="L177" i="1"/>
  <c r="H176" i="1"/>
  <c r="K176" i="1" s="1"/>
  <c r="H177" i="1"/>
  <c r="K177" i="1" s="1"/>
  <c r="D175" i="1"/>
  <c r="L167" i="1" l="1"/>
  <c r="G166" i="1"/>
  <c r="J166" i="1" s="1"/>
  <c r="L165" i="1"/>
  <c r="L163" i="1"/>
  <c r="L161" i="1"/>
  <c r="G164" i="1"/>
  <c r="J164" i="1" s="1"/>
  <c r="J133" i="1"/>
  <c r="L133" i="1"/>
  <c r="G152" i="1"/>
  <c r="J152" i="1" s="1"/>
  <c r="L152" i="1"/>
  <c r="H178" i="1"/>
  <c r="K178" i="1" s="1"/>
  <c r="H156" i="1"/>
  <c r="K156" i="1" s="1"/>
  <c r="L164" i="1" l="1"/>
  <c r="G185" i="1" l="1"/>
  <c r="G182" i="1"/>
  <c r="G181" i="1"/>
  <c r="J181" i="1" s="1"/>
  <c r="L183" i="1"/>
  <c r="L184" i="1"/>
  <c r="H184" i="1"/>
  <c r="K184" i="1" s="1"/>
  <c r="H183" i="1"/>
  <c r="K183" i="1" s="1"/>
  <c r="L181" i="1"/>
  <c r="G162" i="1"/>
  <c r="J162" i="1" s="1"/>
  <c r="G172" i="1"/>
  <c r="J172" i="1" s="1"/>
  <c r="G173" i="1"/>
  <c r="J173" i="1" s="1"/>
  <c r="G175" i="1"/>
  <c r="J175" i="1" s="1"/>
  <c r="G174" i="1" l="1"/>
  <c r="J174" i="1" s="1"/>
  <c r="G8" i="1" l="1"/>
  <c r="J8" i="1" s="1"/>
  <c r="G132" i="1"/>
  <c r="J132" i="1" s="1"/>
  <c r="G153" i="1"/>
  <c r="J153" i="1" s="1"/>
  <c r="G154" i="1"/>
  <c r="J154" i="1" s="1"/>
  <c r="L132" i="1" l="1"/>
  <c r="L8" i="1" l="1"/>
  <c r="L7" i="1"/>
  <c r="G7" i="1"/>
  <c r="J7" i="1" s="1"/>
  <c r="L6" i="1"/>
  <c r="G6" i="1"/>
  <c r="J6" i="1" s="1"/>
  <c r="L185" i="1" l="1"/>
  <c r="J185" i="1"/>
  <c r="L182" i="1"/>
  <c r="J182" i="1"/>
  <c r="L172" i="1" l="1"/>
  <c r="L162" i="1" l="1"/>
  <c r="L175" i="1" l="1"/>
  <c r="L174" i="1"/>
  <c r="L173" i="1"/>
  <c r="L159" i="1" l="1"/>
  <c r="L156" i="1"/>
  <c r="L154" i="1"/>
  <c r="L153" i="1" l="1"/>
  <c r="L160" i="1" l="1"/>
  <c r="L178" i="1" l="1"/>
  <c r="L186" i="1" l="1"/>
  <c r="G160" i="1"/>
  <c r="J160" i="1" s="1"/>
  <c r="G159" i="1"/>
  <c r="J159" i="1" s="1"/>
  <c r="H186" i="1"/>
  <c r="G186" i="1" l="1"/>
  <c r="C186" i="1"/>
  <c r="F189" i="1" s="1"/>
  <c r="K186" i="1"/>
  <c r="F191" i="1"/>
  <c r="J186" i="1" l="1"/>
  <c r="F190" i="1"/>
  <c r="H190" i="1" l="1"/>
  <c r="G190" i="1" s="1"/>
  <c r="E190" i="1"/>
  <c r="H191" i="1"/>
  <c r="G191" i="1" s="1"/>
  <c r="H189" i="1" l="1"/>
  <c r="G189" i="1" s="1"/>
  <c r="E191" i="1"/>
</calcChain>
</file>

<file path=xl/sharedStrings.xml><?xml version="1.0" encoding="utf-8"?>
<sst xmlns="http://schemas.openxmlformats.org/spreadsheetml/2006/main" count="915" uniqueCount="392">
  <si>
    <t>Číslo</t>
  </si>
  <si>
    <t>Položka</t>
  </si>
  <si>
    <t>Množství</t>
  </si>
  <si>
    <t>MJ</t>
  </si>
  <si>
    <t>Výdaje v Kč bez DPH</t>
  </si>
  <si>
    <t>Kč/MJ</t>
  </si>
  <si>
    <t>Způsobilé</t>
  </si>
  <si>
    <t>Nezpůsobilé</t>
  </si>
  <si>
    <t>1.</t>
  </si>
  <si>
    <t>Materiál</t>
  </si>
  <si>
    <t>ks</t>
  </si>
  <si>
    <t>x</t>
  </si>
  <si>
    <t>m</t>
  </si>
  <si>
    <t>kpl</t>
  </si>
  <si>
    <t>2.</t>
  </si>
  <si>
    <t>Montážní práce</t>
  </si>
  <si>
    <t>3.</t>
  </si>
  <si>
    <t>Ostatní</t>
  </si>
  <si>
    <t>3.1</t>
  </si>
  <si>
    <t>3.4</t>
  </si>
  <si>
    <t>3.5</t>
  </si>
  <si>
    <t>Suma</t>
  </si>
  <si>
    <t>Rekapitulace</t>
  </si>
  <si>
    <t>podíl</t>
  </si>
  <si>
    <t>bez DPH</t>
  </si>
  <si>
    <t>DPH (21%)</t>
  </si>
  <si>
    <t>s DPH</t>
  </si>
  <si>
    <t>4.</t>
  </si>
  <si>
    <t>Celkové výdaje</t>
  </si>
  <si>
    <t>5.</t>
  </si>
  <si>
    <t>z toho způsobilé výdaje</t>
  </si>
  <si>
    <t>6.</t>
  </si>
  <si>
    <t>z toho nezpůsobilé výdaje</t>
  </si>
  <si>
    <t>Dne:</t>
  </si>
  <si>
    <t>DPH 21%</t>
  </si>
  <si>
    <t>Výdaje v Kč s DPH</t>
  </si>
  <si>
    <t>CYKY 3x1,5</t>
  </si>
  <si>
    <t>Podružný materiál /neuvedený výše, který je nutný zahrnout do celkového rozsahu prací</t>
  </si>
  <si>
    <t>Montáž kabelu CYKY 3x1,5, vrchní vedení</t>
  </si>
  <si>
    <t>Montáž kabelu CYKY 3x1,5, sloupem</t>
  </si>
  <si>
    <t>Montáž stožárové výzbroje 3F/1f do svítidla vč osazení pojistkou</t>
  </si>
  <si>
    <t>Odvoz a likvidace vzniklého odpadního materiálu</t>
  </si>
  <si>
    <t>Podružné práce /neuvedené výše, které jsou nutné zahrnout do celkového rozsahu prací/</t>
  </si>
  <si>
    <t>3.2</t>
  </si>
  <si>
    <t>3.3</t>
  </si>
  <si>
    <t>hod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</si>
  <si>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</si>
  <si>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</si>
  <si>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</si>
  <si>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</si>
  <si>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</si>
  <si>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</si>
  <si>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</si>
  <si>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</si>
  <si>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</si>
  <si>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</si>
  <si>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</si>
  <si>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</si>
  <si>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</si>
  <si>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</si>
  <si>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Výložník, typ UNI 1 - 500, bandimex</t>
  </si>
  <si>
    <t>2.1</t>
  </si>
  <si>
    <t>2.2</t>
  </si>
  <si>
    <t>2.3</t>
  </si>
  <si>
    <t>2.4</t>
  </si>
  <si>
    <t>2.5</t>
  </si>
  <si>
    <t>2.6</t>
  </si>
  <si>
    <t>2.7</t>
  </si>
  <si>
    <t>2.8</t>
  </si>
  <si>
    <t>Montáž výložníku UNI 1 - 500, bandimex</t>
  </si>
  <si>
    <t>Revizní zpráva</t>
  </si>
  <si>
    <t>DIO, zajištění stavby</t>
  </si>
  <si>
    <t>Certifikace měření osvětlení po realizaci projektu</t>
  </si>
  <si>
    <t>set</t>
  </si>
  <si>
    <t>Montáž nového svítidla</t>
  </si>
  <si>
    <t>Demontáž stávajícího svítidla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</si>
  <si>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</si>
  <si>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</si>
  <si>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</si>
  <si>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</si>
  <si>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</si>
  <si>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</si>
  <si>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</si>
  <si>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</si>
  <si>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</si>
  <si>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</si>
  <si>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Pronájem montážní plošiny (hod.)</t>
  </si>
  <si>
    <t>1.25</t>
  </si>
  <si>
    <t>1.26</t>
  </si>
  <si>
    <t>1.27</t>
  </si>
  <si>
    <t>1.28</t>
  </si>
  <si>
    <t>1.29</t>
  </si>
  <si>
    <t>Výložník, typ UNI 1 - 1500, bandimex</t>
  </si>
  <si>
    <t>Montáž výložníku UNI 1 - 1500, bandimex</t>
  </si>
  <si>
    <t>2.9</t>
  </si>
  <si>
    <t>1.30</t>
  </si>
  <si>
    <t>Svorka proudová AES</t>
  </si>
  <si>
    <t>2.10</t>
  </si>
  <si>
    <t>2.11</t>
  </si>
  <si>
    <t>2.12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</si>
  <si>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</si>
  <si>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</si>
  <si>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</si>
  <si>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</si>
  <si>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</si>
  <si>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</si>
  <si>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</si>
  <si>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</si>
  <si>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</si>
  <si>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</si>
  <si>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</si>
  <si>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</si>
  <si>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</si>
  <si>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</si>
  <si>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</si>
  <si>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</si>
  <si>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</si>
  <si>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</si>
  <si>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</si>
  <si>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</si>
  <si>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</si>
  <si>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</si>
  <si>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</si>
  <si>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</si>
  <si>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</si>
  <si>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</si>
  <si>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</si>
  <si>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</si>
  <si>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</si>
  <si>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</si>
  <si>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</si>
  <si>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</si>
  <si>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</si>
  <si>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</si>
  <si>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</si>
  <si>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</si>
  <si>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</si>
  <si>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</si>
  <si>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</si>
  <si>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</si>
  <si>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</si>
  <si>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</si>
  <si>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</si>
  <si>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</si>
  <si>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</si>
  <si>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</si>
  <si>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</si>
  <si>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</si>
  <si>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</si>
  <si>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</si>
  <si>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1.81</t>
  </si>
  <si>
    <t>1.82</t>
  </si>
  <si>
    <t>1.83</t>
  </si>
  <si>
    <t>1.84</t>
  </si>
  <si>
    <t>1.85</t>
  </si>
  <si>
    <t>1.86</t>
  </si>
  <si>
    <t>1.87</t>
  </si>
  <si>
    <t>1.88</t>
  </si>
  <si>
    <t>1.89</t>
  </si>
  <si>
    <t>1.90</t>
  </si>
  <si>
    <t>1.91</t>
  </si>
  <si>
    <t>1.92</t>
  </si>
  <si>
    <t>1.93</t>
  </si>
  <si>
    <t>1.94</t>
  </si>
  <si>
    <t>1.95</t>
  </si>
  <si>
    <t>1.96</t>
  </si>
  <si>
    <t>1.97</t>
  </si>
  <si>
    <t>1.98</t>
  </si>
  <si>
    <t>1.99</t>
  </si>
  <si>
    <t>1.100</t>
  </si>
  <si>
    <t>1.101</t>
  </si>
  <si>
    <t>1.102</t>
  </si>
  <si>
    <t>1.103</t>
  </si>
  <si>
    <t>1.104</t>
  </si>
  <si>
    <t>1.105</t>
  </si>
  <si>
    <t>1.106</t>
  </si>
  <si>
    <t>1.107</t>
  </si>
  <si>
    <t>1.108</t>
  </si>
  <si>
    <t>1.109</t>
  </si>
  <si>
    <t>1.110</t>
  </si>
  <si>
    <t>1.111</t>
  </si>
  <si>
    <t>1.112</t>
  </si>
  <si>
    <t>1.113</t>
  </si>
  <si>
    <t>1.114</t>
  </si>
  <si>
    <t>1.115</t>
  </si>
  <si>
    <t>1.116</t>
  </si>
  <si>
    <t>1.117</t>
  </si>
  <si>
    <t>1.118</t>
  </si>
  <si>
    <t>1.119</t>
  </si>
  <si>
    <t>1.120</t>
  </si>
  <si>
    <t>Výložník, typ UNI 1 - 300, bandimex</t>
  </si>
  <si>
    <t>Výložník, typ UNI 1 - 1000, bandimex</t>
  </si>
  <si>
    <t>Výložník, typ UNI 1 - 2000, bandimex</t>
  </si>
  <si>
    <t>Výložník, typ UDS 1 - 200</t>
  </si>
  <si>
    <t>Výložník, typ UD 2/60 - 300/180</t>
  </si>
  <si>
    <t>Montáž výložníku UNI 1 - 300, bandimex</t>
  </si>
  <si>
    <t>Montáž výložníku UNI 1 - 1000, bandimex</t>
  </si>
  <si>
    <t>Montáž výložníku UNI 1 - 2000, bandimex</t>
  </si>
  <si>
    <t>Montáž výložníku UDS 1 - 200</t>
  </si>
  <si>
    <t>Montáž výložníku UD 2/60 - 300/180</t>
  </si>
  <si>
    <t>Sadový stožár SB 6 typ Brno</t>
  </si>
  <si>
    <t>Demontáž sloupu včetně výkopu základů a odpojení (body č. 526 - 529)</t>
  </si>
  <si>
    <t xml:space="preserve">Vybetonování nové patky sloupu </t>
  </si>
  <si>
    <t>Postavení, uzemnění a zapojení sloupu</t>
  </si>
  <si>
    <t>Korugovaná trubka pro betonový základ minimalně 300/1000</t>
  </si>
  <si>
    <t>Beton C16/20 + doprava</t>
  </si>
  <si>
    <t>m/3</t>
  </si>
  <si>
    <t>1.121</t>
  </si>
  <si>
    <t>1.122</t>
  </si>
  <si>
    <t>1.123</t>
  </si>
  <si>
    <t>Povrchová úprava stožárů do výšky 10 m - broušení, odrezování (body č. 564 - 587, 725, 726, 745 - 751, 787 - 790, 890 - 898, 916 - 919, 921 - 932, 1049 - 1064, 1082 - 1084, 1086, 1087, 1090, 1390 - 1392, 1822-1, 2107 - 2115, 2448 - 2466) vč. pronájmu montážní plošiny</t>
  </si>
  <si>
    <t>1.124</t>
  </si>
  <si>
    <t>1.125</t>
  </si>
  <si>
    <t>Výložník, typ přechodový PD 1 - 2750 + ukončení 250mm v úhlu 150°, přechodový na bod P44, P45</t>
  </si>
  <si>
    <t>Výložník, typ přechodový PD 1 - 1500 + ukončení 250mm v úhlu 115°, přechodový bod P10</t>
  </si>
  <si>
    <t>Výložník, typ přechodový PD 1 - 700 + ukončení 250mm v úhlu 145°, přechodový bod P9</t>
  </si>
  <si>
    <t>Výložník,typ přechodový PD 1 - 1250 + ukončení 350mm v úhlu 110°, přechodový bod P11</t>
  </si>
  <si>
    <t>Výložník,typ přechodový PD 1 - 1150 + ukončení 350mm v úhlu 145°, přechodový bod P12</t>
  </si>
  <si>
    <t>Výložník, typ přechodový PD 1 - 1000  přechodový bod P13</t>
  </si>
  <si>
    <t>Výložník ,typ přechodový PD 1 - 2000 + ukončení 500mm v úhlu 155°, přechodový bod P14</t>
  </si>
  <si>
    <t>Výložník, typ přechodový PD 1 - 1250 + ukončení 300mm v úhlu 135°, přechodový bod P19</t>
  </si>
  <si>
    <t>Výložník, typ přechodový PD 1 - 1000 + ukončení 400mm v úhlu 150°, přechodový bod P20</t>
  </si>
  <si>
    <t>Výložník, typ přechodový PD 1 - 2000, přechodový na bod P7, P8</t>
  </si>
  <si>
    <t>Montáž přechodových výložníků</t>
  </si>
  <si>
    <t>1.126</t>
  </si>
  <si>
    <t>1.127</t>
  </si>
  <si>
    <t>1.128</t>
  </si>
  <si>
    <t>1.129</t>
  </si>
  <si>
    <t>1.130</t>
  </si>
  <si>
    <t>1.131</t>
  </si>
  <si>
    <t>1.132</t>
  </si>
  <si>
    <t>1.133</t>
  </si>
  <si>
    <t>1.134</t>
  </si>
  <si>
    <t>1.135</t>
  </si>
  <si>
    <t>1.136</t>
  </si>
  <si>
    <t>1.137</t>
  </si>
  <si>
    <t>1.138</t>
  </si>
  <si>
    <t>1.139</t>
  </si>
  <si>
    <t>1.140</t>
  </si>
  <si>
    <t>1.141</t>
  </si>
  <si>
    <t>1.142</t>
  </si>
  <si>
    <t>1.143</t>
  </si>
  <si>
    <t>1.144</t>
  </si>
  <si>
    <t>1.145</t>
  </si>
  <si>
    <t>1.146</t>
  </si>
  <si>
    <t>1.147</t>
  </si>
  <si>
    <t>1.148</t>
  </si>
  <si>
    <t>1.149</t>
  </si>
  <si>
    <t>1.150</t>
  </si>
  <si>
    <t>2.13</t>
  </si>
  <si>
    <t>2.14</t>
  </si>
  <si>
    <t>2.15</t>
  </si>
  <si>
    <t>2.16</t>
  </si>
  <si>
    <t>2.17</t>
  </si>
  <si>
    <t>2.18</t>
  </si>
  <si>
    <t>2.19</t>
  </si>
  <si>
    <t>2.20</t>
  </si>
  <si>
    <t>1.151</t>
  </si>
  <si>
    <t>Svorka proudová AlFe</t>
  </si>
  <si>
    <t>Montáž proudové svorky AES/AlFe</t>
  </si>
  <si>
    <t>Stožárová výzbroj včetně jištění</t>
  </si>
  <si>
    <t>Zhaga socket na vrchu svítidla</t>
  </si>
  <si>
    <t>Backlight shield ve svítidle proti rušivému osvětlení</t>
  </si>
  <si>
    <t>Výkaz výměr "Rekonstrukce veřejného osvětlení - město Žďár nad Sázavou - III. etapa"</t>
  </si>
  <si>
    <t>Vyplňujte pouze žlutá pole!</t>
  </si>
  <si>
    <t>Svítidlo pro výpočet 1, silniční LED svítidlo, 2700K, 55W</t>
  </si>
  <si>
    <t>Svítidlo pro výpočet 2, silniční LED svítidlo, 2700K, 55W</t>
  </si>
  <si>
    <t>Svítidlo pro výpočet 3, silniční LED svítidlo, 2700K, 55W</t>
  </si>
  <si>
    <t>Svítidlo pro výpočet 4, silniční LED svítidlo, 2700K, 45W</t>
  </si>
  <si>
    <t>Svítidlo pro výpočet 5, silniční LED svítidlo, 2700K, 38W</t>
  </si>
  <si>
    <t>Svítidlo pro výpočet 6, silniční LED svítidlo, 2700K, 20W</t>
  </si>
  <si>
    <t>Svítidlo pro výpočet 7, silniční LED svítidlo, 2200K, 55W</t>
  </si>
  <si>
    <t>Svítidlo pro výpočet 8, parkové LED svítidlo symetrické 1 rameno, 2200K, 27W</t>
  </si>
  <si>
    <t>Svítidlo pro výpočet 9, silniční LED svítidlo, 2200K, 27W</t>
  </si>
  <si>
    <t>Svítidlo pro výpočet 10, silniční LED svítidlo, 2200K, 38W</t>
  </si>
  <si>
    <t>Svítidlo pro výpočet 11, parkové LED svítidlo asymetrické 1 rameno, 2200K, 23W</t>
  </si>
  <si>
    <t>Svítidlo pro výpočet 12, silniční LED svítidlo, 2200K, 27W</t>
  </si>
  <si>
    <t>Svítidlo pro výpočet 13, silniční LED svítidlo, 2200K, 20W</t>
  </si>
  <si>
    <t>Svítidlo pro výpočet 14, silniční LED svítidlo, 2200K, 45W</t>
  </si>
  <si>
    <t>Svítidlo pro výpočet 15, silniční LED svítidlo, 2200K, 27W</t>
  </si>
  <si>
    <t>Svítidlo pro výpočet 16, silniční LED svítidlo, 2200K, 21W</t>
  </si>
  <si>
    <t>Svítidlo pro výpočet 17, silniční LED svítidlo, 2200K, 30W</t>
  </si>
  <si>
    <t>Svítidlo pro výpočet 18, silniční LED svítidlo, 2200K, 23W</t>
  </si>
  <si>
    <t>Svítidlo pro výpočet 19, silniční LED svítidlo, 2200K, 21W</t>
  </si>
  <si>
    <t>Svítidlo pro výpočet 20, silniční LED svítidlo, 2200K, 21W</t>
  </si>
  <si>
    <t>Svítidlo pro výpočet 24, silniční LED svítidlo, 2200K, 16W</t>
  </si>
  <si>
    <t>Svítidlo pro výpočet 21, parkové LED svítidlo symetrické, 2200K, 30W</t>
  </si>
  <si>
    <t>Svítidlo pro výpočet 22, parkové LED svítidlo asymetrické, 2200K, 19W</t>
  </si>
  <si>
    <t>Svítidlo pro výpočet 23, parkové LED svítidlo symetrické, 2200K, 34W</t>
  </si>
  <si>
    <t>Svítidlo pro výpočet 25, silniční LED svítidlo, 2200K, 30W</t>
  </si>
  <si>
    <t>Svítidlo pro výpočet 26, silniční LED svítidlo, 2200K, 19W</t>
  </si>
  <si>
    <t>Svítidlo pro výpočet 27, silniční LED svítidlo, 2200K, 30W</t>
  </si>
  <si>
    <t>Svítidlo pro výpočet 28, silniční LED svítidlo, 2200K, 30W</t>
  </si>
  <si>
    <t>Svítidlo pro výpočet 29, silniční LED svítidlo, 2200K, 23W</t>
  </si>
  <si>
    <t>Svítidlo pro výpočet 30, parkové LED svítidlo symetrické, 2200K, 38W</t>
  </si>
  <si>
    <t>Svítidlo pro výpočet 31, parkové LED svítidlo symetrické, 2200K, 30W</t>
  </si>
  <si>
    <t>Svítidlo pro výpočet 32, parkové LED svítidlo symetrické, 2200K, 23W</t>
  </si>
  <si>
    <t>Svítidlo pro výpočet 33, silniční LED svítidlo, 2200K, 27W</t>
  </si>
  <si>
    <t>Svítidlo pro výpočet 34, silniční LED svítidlo, 2200K, 41W</t>
  </si>
  <si>
    <t>Svítidlo pro výpočet 35, silniční LED svítidlo, 2200K, 27W</t>
  </si>
  <si>
    <t>Svítidlo pro výpočet 36, parkové LED svítidlo symetrické, 2200K, 45W</t>
  </si>
  <si>
    <t>Svítidlo pro výpočet 37, parkové LED svítidlo asymetrické, 2200K, 38W</t>
  </si>
  <si>
    <t>Svítidlo pro výpočet 38, silniční LED svítidlo, 2200K, 30W</t>
  </si>
  <si>
    <t>Svítidlo pro výpočet 39, silniční LED svítidlo, 2200K, 27W</t>
  </si>
  <si>
    <t>Svítidlo pro výpočet 40, silniční LED svítidlo, 2700K, 39W</t>
  </si>
  <si>
    <t>Svítidlo pro výpočet 41, silniční LED svítidlo, 2700K, 39W</t>
  </si>
  <si>
    <t>Svítidlo pro výpočet 42, silniční LED svítidlo, 2700K, 39W</t>
  </si>
  <si>
    <t>Svítidlo pro výpočet 43, silniční LED svítidlo, 2700K, 66W</t>
  </si>
  <si>
    <t>Svítidlo pro výpočet 44, silniční LED svítidlo, 2200K, 34W</t>
  </si>
  <si>
    <t>Svítidlo pro výpočet 45, silniční LED svítidlo, 2200K, 27W</t>
  </si>
  <si>
    <t>Svítidlo pro výpočet 46, silniční LED svítidlo, 2200K, 20W</t>
  </si>
  <si>
    <t>Svítidlo pro výpočet 47, silniční LED svítidlo, 2200K, 27W</t>
  </si>
  <si>
    <t>Svítidlo pro výpočet 48, silniční LED svítidlo, 2200K, 27W</t>
  </si>
  <si>
    <t>Svítidlo pro výpočet 49, silniční LED svítidlo, 2200K, 20W</t>
  </si>
  <si>
    <t>Svítidlo pro výpočet 50, parkové LED svítidlo symetrické 1 rameno, 2200K, 34W</t>
  </si>
  <si>
    <t>Svítidlo pro výpočet 51, silniční LED svítidlo, 2200K, 38W</t>
  </si>
  <si>
    <t>Svítidlo pro výpočet 52, parkové LED svítidlo symetrické 1 rameno, 2200K, 34W</t>
  </si>
  <si>
    <t>Svítidlo pro výpočet 53, silniční LED svítidlo, 2200K, 41W</t>
  </si>
  <si>
    <t>Svítidlo pro výpočet 54, silniční LED svítidlo, 2700K, 81W</t>
  </si>
  <si>
    <t>Svítidlo pro výpočet 55, silniční LED svítidlo, 2200K, 27W</t>
  </si>
  <si>
    <t>Svítidlo pro výpočet 56, parkové LED svítidlo asymetrické, 2200K, 36W</t>
  </si>
  <si>
    <t>Svítidlo pro výpočet 57, parkové LED svítidlo asymetrické, 2200K, 34W</t>
  </si>
  <si>
    <t>Svítidlo pro výpočet 58, parkové LED svítidlo asymetrické, 2200K, 27W</t>
  </si>
  <si>
    <t>Svítidlo pro výpočet 59, parkové LED svítidlo asymetrické 1 rameno, 2200K, 23W</t>
  </si>
  <si>
    <t>Svítidlo pro výpočet 60, parkové LED svítidlo symetrické 1 rameno, 2200K, 34W</t>
  </si>
  <si>
    <t>Svítidlo pro výpočet 61, parkové LED svítidlo symetrické 1 rameno, 2200K, 38W</t>
  </si>
  <si>
    <t>Svítidlo pro výpočet 62, parkové LED svítidlo asymetrické 1 rameno, 2200K, 30W</t>
  </si>
  <si>
    <t>Svítidlo pro výpočet 63, parkové LED svítidlo asymetrické 1 rameno, 2200K, 27W</t>
  </si>
  <si>
    <t>Svítidlo pro výpočet 64, parkové LED svítidlo asymetrické 1 rameno, 2200K, 30W</t>
  </si>
  <si>
    <t>Svítidlo pro výpočet 65, silniční LED svítidlo, 2700K, 34W</t>
  </si>
  <si>
    <t>Svítidlo pro výpočet 66, silniční LED svítidlo, 2200K, 27W</t>
  </si>
  <si>
    <t>Svítidlo pro výpočet 67, silniční LED svítidlo, 2200K, 27W</t>
  </si>
  <si>
    <t>Svítidlo pro výpočet 68, silniční LED svítidlo, 2200K, 20W</t>
  </si>
  <si>
    <t>Svítidlo pro výpočet 69, parkové LED svítidlo symetrické 4 ramena, 2700K, 29W</t>
  </si>
  <si>
    <t>Svítidlo pro výpočet 70, parkové LED svítidlo symetrické 4 ramena, 2700K, 29W</t>
  </si>
  <si>
    <t>Svítidlo pro výpočet 71, parkové LED svítidlo symetrické 4 ramena, 2700K, 40W</t>
  </si>
  <si>
    <t>Svítidlo pro výpočet 72, parkové LED svítidlo symetrické 4 ramena, 2700K, 29W</t>
  </si>
  <si>
    <t>Svítidlo pro výpočet 73, parkové LED svítidlo asymetrické 4 ramena, 2700K, 21W</t>
  </si>
  <si>
    <t>Svítidlo pro výpočet 74, parkové LED svítidlo symetrické 4 ramena, 2700K, 40W</t>
  </si>
  <si>
    <t>Svítidlo pro výpočet 75, parkové LED svítidlo asymetrické, 2200K, 34W</t>
  </si>
  <si>
    <t>Svítidlo pro výpočet 76, silniční LED svítidlo, 2200K, 23W</t>
  </si>
  <si>
    <t>Svítidlo pro výpočet 77, silniční LED svítidlo, 2200K, 45W</t>
  </si>
  <si>
    <t>Svítidlo pro výpočet 78, silniční LED svítidlo, 2200K, 30W</t>
  </si>
  <si>
    <t>Svítidlo pro výpočet 79, silniční LED svítidlo, 2200K, 30W</t>
  </si>
  <si>
    <t>Svítidlo pro výpočet 80, silniční LED svítidlo, 2200K, 38W</t>
  </si>
  <si>
    <t>Svítidlo pro výpočet 81, silniční LED svítidlo, 2200K, 15W</t>
  </si>
  <si>
    <t>Svítidlo pro výpočet 82, silniční LED svítidlo, 2200K, 20W</t>
  </si>
  <si>
    <t>Svítidlo pro výpočet 83, silniční LED svítidlo, 2200K, 50W</t>
  </si>
  <si>
    <t>Svítidlo pro výpočet 84, silniční LED svítidlo, 2200K, 38W</t>
  </si>
  <si>
    <t>Svítidlo pro výpočet 85, silniční LED svítidlo, 2200K, 27W</t>
  </si>
  <si>
    <t>Svítidlo pro výpočet 86, silniční LED svítidlo, 2200K, 38W</t>
  </si>
  <si>
    <t>Svítidlo pro výpočet 87, silniční LED svítidlo, 2200K, 38W</t>
  </si>
  <si>
    <t>Svítidlo pro výpočet 88, silniční LED svítidlo, 2200K, 38W</t>
  </si>
  <si>
    <t>Svítidlo pro výpočet 89, silniční LED svítidlo, 2200K, 27W</t>
  </si>
  <si>
    <t>Svítidlo pro výpočet 90, silniční LED svítidlo, 2200K, 27W</t>
  </si>
  <si>
    <t>Svítidlo pro výpočet 91, silniční LED svítidlo, 2200K, 27W</t>
  </si>
  <si>
    <t>Svítidlo pro výpočet 92, silniční LED svítidlo, 2200K, 20W</t>
  </si>
  <si>
    <t>Svítidlo pro výpočet 93, silniční LED svítidlo, 2700K, 112W</t>
  </si>
  <si>
    <t>Svítidlo pro výpočet 93, silniční LED svítidlo, 2700K, 39W</t>
  </si>
  <si>
    <t>Svítidlo pro výpočet 94, silniční LED svítidlo, 2700K, 74W</t>
  </si>
  <si>
    <t>Svítidlo pro výpočet 95, parkové LED svítidlo symetrické, 2200K, 27W</t>
  </si>
  <si>
    <t>Svítidlo pro výpočet 96, silniční LED svítidlo, 2200K, 27W</t>
  </si>
  <si>
    <t>Svítidlo pro výpočet 97, silniční LED svítidlo, 2200K, 27W</t>
  </si>
  <si>
    <t>Svítidlo pro výpočet 98, silniční LED svítidlo, 2200K, 34W</t>
  </si>
  <si>
    <t>Svítidlo pro výpočet 99, silniční LED svítidlo, 2200K, 21W</t>
  </si>
  <si>
    <t>Svítidlo pro výpočet 100, silniční LED svítidlo, 2200K, 19W</t>
  </si>
  <si>
    <t>Svítidlo pro výpočet 101, silniční LED svítidlo, 2200K, 19W</t>
  </si>
  <si>
    <t>Svítidlo pro výpočet 102, silniční LED svítidlo, 2200K, 30W</t>
  </si>
  <si>
    <t>Svítidlo pro výpočet 103, silniční LED svítidlo, 2200K, 21W</t>
  </si>
  <si>
    <t>Svítidlo pro výpočet 104, silniční LED svítidlo, 2200K, 27W</t>
  </si>
  <si>
    <t>Svítidlo pro výpočet 105, silniční LED svítidlo, 2700K, 20W</t>
  </si>
  <si>
    <t>Svítidlo pro výpočet 106, silniční LED svítidlo, 2700K, 27W</t>
  </si>
  <si>
    <t>Svítidlo pro výpočet 107, silniční LED svítidlo, 2700K, 106W</t>
  </si>
  <si>
    <t>Svítidlo pro výpočet 108, parkové LED svítidlo symetrické, 2200K, 36W</t>
  </si>
  <si>
    <t>Svítidlo pro výpočet 109, silniční LED svítidlo, 2700K, 38W</t>
  </si>
  <si>
    <t>Svítidlo pro výpočet 110, parkové LED svítidlo symetrické, 2200K, 38W</t>
  </si>
  <si>
    <t>Svítidlo pro výpočet 111, parkové LED svítidlo symetrické, 2200K, 34W</t>
  </si>
  <si>
    <t>Svítidlo pro výpočet 112, silniční LED svítidlo, 2200K, 20W</t>
  </si>
  <si>
    <t>Svítidlo pro výpočet 113, parkové LED svítidlo asymetrické, 2200K, 19W</t>
  </si>
  <si>
    <t>Svítidlo pro výpočet 114, parkové LED svítidlo symetrické, 2200K, 30W</t>
  </si>
  <si>
    <t>Svítidlo pro výpočet 115, silniční LED svítidlo, 2200K, 27W</t>
  </si>
  <si>
    <t>Svítidlo pro výpočet 116, parkové LED svítidlo symetrické, 2200K, 45W</t>
  </si>
  <si>
    <t>Svítidlo pro výpočet 117, parkové LED svítidlo asymetrické 1 rameno, 2200K, 34W</t>
  </si>
  <si>
    <t>Svítidlo pro výpočet 118, parkové LED svítidlo symetrické 1 rameno, 2200K, 45W</t>
  </si>
  <si>
    <t>Svítidlo pro výpočet 119, silniční LED svítidlo, 2700K, 52W</t>
  </si>
  <si>
    <t>Svítidlo pro výpočet 120, silniční LED svítidlo, 2700K, 84W</t>
  </si>
  <si>
    <t>Svítidlo pro výpočet přisvětlení přechodů P2, přechodové LED svítidlo, 4000K, 87W</t>
  </si>
  <si>
    <t>Svítidlo pro výpočet přisvětlení přechodů P1, přechodové LED svítidlo, 4000K, 126W</t>
  </si>
  <si>
    <t>Svítidlo pro výpočet přisvětlení přechodů P3 - P6, přechodové LED svítidlo, 4000K, 101W</t>
  </si>
  <si>
    <t>Nátěr stožáru do výšky 10 m dle vzorníku RAL 7043 (body č. 564 - 587, 725, 726, 745 - 751, 787 - 790, 890 - 898, 916 - 919, 921 - 932, 1049 - 1064, 1082 - 1084, 1086, 1087, 1090, 1390 - 1392, 1822-1, 2107 - 2115, 2448 - 2466) vč. pronájmu montážní plošiny; včetně vzorkování před realizací</t>
  </si>
  <si>
    <t>Dodavatel:</t>
  </si>
  <si>
    <t xml:space="preserve"> Zpracoval: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</si>
</sst>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8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0" fontId="5" fillId="0" borderId="0"/>
  </cellStyleXfs>
  <cellXfs count="83">
    <xf numFmtId="0" fontId="0" fillId="0" borderId="0" xfId="0"/>
    <xf numFmtId="0" fontId="0" fillId="0" borderId="0" xfId="0" applyProtection="1"/>
    <xf numFmtId="44" fontId="0" fillId="0" borderId="0" xfId="1" applyFont="1" applyBorder="1" applyAlignment="1" applyProtection="1">
      <alignment horizontal="center"/>
    </xf>
    <xf numFmtId="44" fontId="0" fillId="0" borderId="0" xfId="1" applyFont="1" applyFill="1" applyBorder="1" applyAlignment="1" applyProtection="1">
      <alignment horizontal="center"/>
    </xf>
    <xf numFmtId="0" fontId="7" fillId="2" borderId="2" xfId="3" applyFont="1" applyFill="1" applyBorder="1" applyAlignment="1" applyProtection="1">
      <alignment horizontal="center" vertical="center"/>
    </xf>
    <xf numFmtId="44" fontId="7" fillId="2" borderId="2" xfId="3" applyNumberFormat="1" applyFont="1" applyFill="1" applyBorder="1" applyProtection="1"/>
    <xf numFmtId="0" fontId="7" fillId="2" borderId="2" xfId="3" applyFont="1" applyFill="1" applyBorder="1" applyProtection="1"/>
    <xf numFmtId="44" fontId="7" fillId="0" borderId="2" xfId="3" applyNumberFormat="1" applyFont="1" applyBorder="1" applyProtection="1"/>
    <xf numFmtId="49" fontId="0" fillId="0" borderId="0" xfId="3" applyNumberFormat="1" applyFont="1" applyAlignment="1" applyProtection="1">
      <alignment horizontal="center" vertical="center"/>
    </xf>
    <xf numFmtId="0" fontId="0" fillId="0" borderId="0" xfId="4" applyFont="1" applyAlignment="1" applyProtection="1">
      <alignment wrapText="1"/>
    </xf>
    <xf numFmtId="0" fontId="0" fillId="0" borderId="0" xfId="3" applyFont="1" applyAlignment="1" applyProtection="1">
      <alignment horizontal="center"/>
    </xf>
    <xf numFmtId="44" fontId="0" fillId="0" borderId="0" xfId="1" applyFont="1" applyBorder="1" applyProtection="1"/>
    <xf numFmtId="0" fontId="7" fillId="2" borderId="2" xfId="3" applyFont="1" applyFill="1" applyBorder="1" applyAlignment="1" applyProtection="1">
      <alignment horizontal="left"/>
    </xf>
    <xf numFmtId="0" fontId="7" fillId="2" borderId="2" xfId="3" applyFont="1" applyFill="1" applyBorder="1" applyAlignment="1" applyProtection="1">
      <alignment horizontal="center"/>
    </xf>
    <xf numFmtId="44" fontId="7" fillId="2" borderId="2" xfId="1" applyFont="1" applyFill="1" applyBorder="1" applyAlignment="1" applyProtection="1">
      <alignment horizontal="center"/>
    </xf>
    <xf numFmtId="0" fontId="7" fillId="0" borderId="4" xfId="3" applyFont="1" applyBorder="1" applyProtection="1"/>
    <xf numFmtId="0" fontId="7" fillId="0" borderId="0" xfId="3" applyFont="1" applyProtection="1"/>
    <xf numFmtId="44" fontId="7" fillId="0" borderId="0" xfId="3" applyNumberFormat="1" applyFont="1" applyProtection="1"/>
    <xf numFmtId="49" fontId="0" fillId="0" borderId="2" xfId="3" applyNumberFormat="1" applyFont="1" applyBorder="1" applyAlignment="1" applyProtection="1">
      <alignment horizontal="center" vertical="center"/>
    </xf>
    <xf numFmtId="0" fontId="9" fillId="0" borderId="2" xfId="4" applyFont="1" applyBorder="1" applyAlignment="1" applyProtection="1">
      <alignment wrapText="1"/>
    </xf>
    <xf numFmtId="0" fontId="0" fillId="0" borderId="2" xfId="3" applyFont="1" applyBorder="1" applyAlignment="1" applyProtection="1">
      <alignment horizontal="center"/>
    </xf>
    <xf numFmtId="44" fontId="0" fillId="0" borderId="2" xfId="1" applyFont="1" applyBorder="1" applyProtection="1"/>
    <xf numFmtId="44" fontId="0" fillId="0" borderId="2" xfId="1" applyFont="1" applyBorder="1" applyAlignment="1" applyProtection="1">
      <alignment horizontal="center"/>
    </xf>
    <xf numFmtId="10" fontId="9" fillId="0" borderId="2" xfId="2" applyNumberFormat="1" applyFont="1" applyFill="1" applyBorder="1" applyAlignment="1" applyProtection="1">
      <alignment wrapText="1"/>
    </xf>
    <xf numFmtId="44" fontId="9" fillId="0" borderId="2" xfId="1" applyFont="1" applyFill="1" applyBorder="1" applyAlignment="1" applyProtection="1">
      <alignment wrapText="1"/>
    </xf>
    <xf numFmtId="0" fontId="7" fillId="0" borderId="0" xfId="3" applyFont="1" applyAlignment="1" applyProtection="1">
      <alignment horizontal="center"/>
    </xf>
    <xf numFmtId="49" fontId="0" fillId="0" borderId="2" xfId="0" applyNumberFormat="1" applyBorder="1" applyAlignment="1" applyProtection="1">
      <alignment horizontal="center" vertical="center"/>
    </xf>
    <xf numFmtId="0" fontId="9" fillId="0" borderId="2" xfId="0" applyFont="1" applyBorder="1" applyProtection="1"/>
    <xf numFmtId="0" fontId="0" fillId="0" borderId="2" xfId="0" applyBorder="1" applyAlignment="1" applyProtection="1">
      <alignment horizontal="center" vertical="center"/>
    </xf>
    <xf numFmtId="49" fontId="0" fillId="0" borderId="2" xfId="3" applyNumberFormat="1" applyFont="1" applyBorder="1" applyAlignment="1" applyProtection="1">
      <alignment horizontal="center"/>
    </xf>
    <xf numFmtId="0" fontId="1" fillId="0" borderId="2" xfId="3" applyFont="1" applyBorder="1" applyProtection="1"/>
    <xf numFmtId="0" fontId="2" fillId="0" borderId="0" xfId="3" applyFont="1" applyProtection="1"/>
    <xf numFmtId="49" fontId="7" fillId="2" borderId="2" xfId="3" applyNumberFormat="1" applyFont="1" applyFill="1" applyBorder="1" applyAlignment="1" applyProtection="1">
      <alignment horizontal="center" vertical="center"/>
    </xf>
    <xf numFmtId="0" fontId="0" fillId="2" borderId="2" xfId="3" applyFont="1" applyFill="1" applyBorder="1" applyAlignment="1" applyProtection="1">
      <alignment horizontal="center"/>
    </xf>
    <xf numFmtId="44" fontId="0" fillId="2" borderId="2" xfId="1" applyFont="1" applyFill="1" applyBorder="1" applyAlignment="1" applyProtection="1">
      <alignment horizontal="center"/>
    </xf>
    <xf numFmtId="44" fontId="0" fillId="0" borderId="2" xfId="1" applyFont="1" applyFill="1" applyBorder="1" applyAlignment="1" applyProtection="1">
      <alignment horizontal="center"/>
    </xf>
    <xf numFmtId="44" fontId="0" fillId="0" borderId="2" xfId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wrapText="1"/>
    </xf>
    <xf numFmtId="0" fontId="0" fillId="0" borderId="2" xfId="3" applyFont="1" applyBorder="1" applyAlignment="1" applyProtection="1">
      <alignment horizontal="center" vertical="center"/>
    </xf>
    <xf numFmtId="44" fontId="0" fillId="0" borderId="1" xfId="1" applyFont="1" applyFill="1" applyBorder="1" applyAlignment="1" applyProtection="1">
      <alignment horizontal="center"/>
    </xf>
    <xf numFmtId="0" fontId="10" fillId="0" borderId="2" xfId="0" applyFont="1" applyBorder="1" applyAlignment="1" applyProtection="1">
      <alignment horizontal="center" wrapText="1"/>
    </xf>
    <xf numFmtId="0" fontId="9" fillId="0" borderId="5" xfId="0" applyFont="1" applyBorder="1" applyProtection="1"/>
    <xf numFmtId="0" fontId="4" fillId="0" borderId="2" xfId="0" applyFont="1" applyBorder="1" applyAlignment="1" applyProtection="1">
      <alignment horizontal="center" vertical="center"/>
    </xf>
    <xf numFmtId="49" fontId="7" fillId="0" borderId="0" xfId="3" applyNumberFormat="1" applyFont="1" applyAlignment="1" applyProtection="1">
      <alignment horizontal="center" wrapText="1"/>
    </xf>
    <xf numFmtId="0" fontId="7" fillId="0" borderId="2" xfId="0" applyFont="1" applyBorder="1" applyAlignment="1" applyProtection="1">
      <alignment horizontal="center" wrapText="1"/>
    </xf>
    <xf numFmtId="0" fontId="7" fillId="0" borderId="0" xfId="0" applyFont="1" applyAlignment="1" applyProtection="1">
      <alignment wrapText="1"/>
    </xf>
    <xf numFmtId="44" fontId="8" fillId="2" borderId="2" xfId="1" applyFont="1" applyFill="1" applyBorder="1" applyAlignment="1" applyProtection="1">
      <alignment horizontal="center" vertical="center" wrapText="1"/>
    </xf>
    <xf numFmtId="44" fontId="8" fillId="0" borderId="2" xfId="1" applyFont="1" applyFill="1" applyBorder="1" applyAlignment="1" applyProtection="1">
      <alignment horizontal="center" vertical="center" wrapText="1"/>
    </xf>
    <xf numFmtId="44" fontId="8" fillId="0" borderId="0" xfId="1" applyFont="1" applyFill="1" applyBorder="1" applyAlignment="1" applyProtection="1">
      <alignment horizontal="center" vertical="center" wrapText="1"/>
    </xf>
    <xf numFmtId="44" fontId="0" fillId="2" borderId="2" xfId="1" applyFont="1" applyFill="1" applyBorder="1" applyProtection="1"/>
    <xf numFmtId="0" fontId="0" fillId="0" borderId="0" xfId="0" applyProtection="1">
      <protection locked="0"/>
    </xf>
    <xf numFmtId="0" fontId="0" fillId="2" borderId="2" xfId="3" applyFont="1" applyFill="1" applyBorder="1" applyAlignment="1" applyProtection="1">
      <alignment horizontal="center"/>
      <protection locked="0"/>
    </xf>
    <xf numFmtId="44" fontId="0" fillId="0" borderId="0" xfId="1" applyFont="1" applyFill="1" applyBorder="1" applyAlignment="1" applyProtection="1">
      <alignment horizontal="center"/>
      <protection locked="0"/>
    </xf>
    <xf numFmtId="44" fontId="0" fillId="3" borderId="2" xfId="1" applyFont="1" applyFill="1" applyBorder="1" applyProtection="1">
      <protection locked="0"/>
    </xf>
    <xf numFmtId="44" fontId="0" fillId="0" borderId="0" xfId="1" applyFont="1" applyAlignment="1" applyProtection="1">
      <alignment horizontal="center"/>
      <protection locked="0"/>
    </xf>
    <xf numFmtId="44" fontId="0" fillId="0" borderId="0" xfId="0" applyNumberFormat="1" applyProtection="1">
      <protection locked="0"/>
    </xf>
    <xf numFmtId="49" fontId="0" fillId="0" borderId="0" xfId="3" applyNumberFormat="1" applyFont="1" applyAlignment="1" applyProtection="1">
      <alignment horizontal="center" vertical="center"/>
      <protection locked="0"/>
    </xf>
    <xf numFmtId="0" fontId="0" fillId="0" borderId="0" xfId="3" applyFont="1" applyAlignment="1" applyProtection="1">
      <alignment horizontal="center"/>
      <protection locked="0"/>
    </xf>
    <xf numFmtId="44" fontId="0" fillId="0" borderId="0" xfId="1" applyFont="1" applyFill="1" applyBorder="1" applyProtection="1">
      <protection locked="0"/>
    </xf>
    <xf numFmtId="44" fontId="0" fillId="0" borderId="0" xfId="1" applyFont="1" applyBorder="1" applyAlignment="1" applyProtection="1">
      <alignment horizontal="center"/>
      <protection locked="0"/>
    </xf>
    <xf numFmtId="44" fontId="0" fillId="3" borderId="2" xfId="1" applyFont="1" applyFill="1" applyBorder="1" applyAlignment="1" applyProtection="1">
      <alignment vertical="center"/>
      <protection locked="0"/>
    </xf>
    <xf numFmtId="44" fontId="0" fillId="0" borderId="3" xfId="1" applyFont="1" applyFill="1" applyBorder="1" applyProtection="1">
      <protection locked="0"/>
    </xf>
    <xf numFmtId="0" fontId="0" fillId="2" borderId="1" xfId="3" applyFont="1" applyFill="1" applyBorder="1" applyAlignment="1" applyProtection="1">
      <alignment horizontal="center"/>
      <protection locked="0"/>
    </xf>
    <xf numFmtId="44" fontId="0" fillId="3" borderId="2" xfId="1" applyFont="1" applyFill="1" applyBorder="1" applyAlignment="1" applyProtection="1">
      <alignment horizontal="center"/>
      <protection locked="0"/>
    </xf>
    <xf numFmtId="44" fontId="7" fillId="2" borderId="2" xfId="1" applyFont="1" applyFill="1" applyBorder="1" applyProtection="1">
      <protection locked="0"/>
    </xf>
    <xf numFmtId="44" fontId="0" fillId="0" borderId="0" xfId="1" applyFont="1" applyBorder="1" applyProtection="1">
      <protection locked="0"/>
    </xf>
    <xf numFmtId="0" fontId="9" fillId="0" borderId="0" xfId="3" applyFont="1" applyAlignment="1" applyProtection="1">
      <alignment wrapText="1"/>
      <protection locked="0"/>
    </xf>
    <xf numFmtId="0" fontId="0" fillId="0" borderId="0" xfId="0" applyAlignment="1" applyProtection="1">
      <alignment horizontal="center" vertical="center"/>
      <protection locked="0"/>
    </xf>
    <xf numFmtId="49" fontId="7" fillId="0" borderId="6" xfId="3" applyNumberFormat="1" applyFont="1" applyFill="1" applyBorder="1" applyAlignment="1" applyProtection="1">
      <alignment horizontal="center" vertical="center"/>
      <protection locked="0"/>
    </xf>
    <xf numFmtId="0" fontId="9" fillId="3" borderId="6" xfId="3" applyFont="1" applyFill="1" applyBorder="1" applyAlignment="1" applyProtection="1">
      <alignment wrapText="1"/>
      <protection locked="0"/>
    </xf>
    <xf numFmtId="14" fontId="9" fillId="3" borderId="6" xfId="3" applyNumberFormat="1" applyFont="1" applyFill="1" applyBorder="1" applyAlignment="1" applyProtection="1">
      <alignment horizontal="left" wrapText="1"/>
      <protection locked="0"/>
    </xf>
    <xf numFmtId="44" fontId="0" fillId="0" borderId="0" xfId="1" applyFont="1" applyBorder="1" applyAlignment="1" applyProtection="1">
      <alignment horizontal="left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0" fillId="3" borderId="6" xfId="0" applyFill="1" applyBorder="1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44" fontId="0" fillId="0" borderId="0" xfId="1" applyFont="1" applyFill="1" applyBorder="1" applyAlignment="1" applyProtection="1">
      <alignment horizontal="left"/>
      <protection locked="0"/>
    </xf>
    <xf numFmtId="49" fontId="12" fillId="2" borderId="2" xfId="3" applyNumberFormat="1" applyFont="1" applyFill="1" applyBorder="1" applyAlignment="1" applyProtection="1">
      <alignment horizontal="center" vertical="center" wrapText="1"/>
    </xf>
    <xf numFmtId="49" fontId="8" fillId="2" borderId="2" xfId="3" applyNumberFormat="1" applyFont="1" applyFill="1" applyBorder="1" applyAlignment="1" applyProtection="1">
      <alignment horizontal="center" vertical="center" wrapText="1"/>
    </xf>
    <xf numFmtId="0" fontId="8" fillId="2" borderId="2" xfId="3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49" fontId="13" fillId="0" borderId="0" xfId="3" applyNumberFormat="1" applyFont="1" applyAlignment="1" applyProtection="1">
      <alignment horizontal="left" vertical="center"/>
      <protection locked="0"/>
    </xf>
  </cellXfs>
  <cellStyles count="5">
    <cellStyle name="Měna" xfId="1" builtinId="4"/>
    <cellStyle name="Normální" xfId="0" builtinId="0"/>
    <cellStyle name="Normální 17" xfId="3" xr:uid="{00000000-0005-0000-0000-000002000000}"/>
    <cellStyle name="Normální 18" xfId="4" xr:uid="{00000000-0005-0000-0000-000003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99"/>
  <sheetViews>
    <sheetView tabSelected="1" zoomScale="70" zoomScaleNormal="70" workbookViewId="0">
      <selection activeCell="C200" sqref="C200"/>
    </sheetView>
  </sheetViews>
  <sheetFormatPr defaultRowHeight="15" x14ac:dyDescent="0.25"/>
  <cols>
    <col min="1" max="1" width="3.140625" style="51" customWidth="1"/>
    <col min="2" max="2" width="12.85546875" style="68" bestFit="1" customWidth="1"/>
    <col min="3" max="3" width="92.28515625" style="51" customWidth="1"/>
    <col min="4" max="8" width="19.28515625" style="51" customWidth="1"/>
    <col min="9" max="9" width="3" style="51" customWidth="1"/>
    <col min="10" max="12" width="19.28515625" style="51" customWidth="1"/>
    <col min="13" max="13" width="5.7109375" style="51" customWidth="1"/>
    <col min="14" max="14" width="13.28515625" style="51" bestFit="1" customWidth="1"/>
    <col min="15" max="16384" width="9.140625" style="51"/>
  </cols>
  <sheetData>
    <row r="1" spans="2:13" ht="18.75" x14ac:dyDescent="0.25">
      <c r="B1" s="82" t="s">
        <v>264</v>
      </c>
    </row>
    <row r="2" spans="2:13" s="1" customFormat="1" ht="34.5" customHeight="1" x14ac:dyDescent="0.25">
      <c r="B2" s="77" t="s">
        <v>263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44"/>
    </row>
    <row r="3" spans="2:13" s="1" customFormat="1" x14ac:dyDescent="0.25">
      <c r="B3" s="78" t="s">
        <v>0</v>
      </c>
      <c r="C3" s="79" t="s">
        <v>1</v>
      </c>
      <c r="D3" s="79" t="s">
        <v>2</v>
      </c>
      <c r="E3" s="79" t="s">
        <v>3</v>
      </c>
      <c r="F3" s="80" t="s">
        <v>4</v>
      </c>
      <c r="G3" s="80"/>
      <c r="H3" s="80"/>
      <c r="I3" s="45"/>
      <c r="J3" s="80" t="s">
        <v>35</v>
      </c>
      <c r="K3" s="80"/>
      <c r="L3" s="81" t="s">
        <v>34</v>
      </c>
      <c r="M3" s="46"/>
    </row>
    <row r="4" spans="2:13" s="1" customFormat="1" x14ac:dyDescent="0.25">
      <c r="B4" s="78"/>
      <c r="C4" s="79"/>
      <c r="D4" s="79"/>
      <c r="E4" s="79"/>
      <c r="F4" s="47" t="s">
        <v>5</v>
      </c>
      <c r="G4" s="47" t="s">
        <v>6</v>
      </c>
      <c r="H4" s="47" t="s">
        <v>7</v>
      </c>
      <c r="I4" s="48"/>
      <c r="J4" s="47" t="s">
        <v>6</v>
      </c>
      <c r="K4" s="47" t="s">
        <v>7</v>
      </c>
      <c r="L4" s="81"/>
      <c r="M4" s="49"/>
    </row>
    <row r="5" spans="2:13" s="1" customFormat="1" x14ac:dyDescent="0.25">
      <c r="B5" s="32" t="s">
        <v>8</v>
      </c>
      <c r="C5" s="6" t="s">
        <v>9</v>
      </c>
      <c r="D5" s="33"/>
      <c r="E5" s="33"/>
      <c r="F5" s="50"/>
      <c r="G5" s="34"/>
      <c r="H5" s="34"/>
      <c r="I5" s="35"/>
      <c r="J5" s="34"/>
      <c r="K5" s="34"/>
      <c r="L5" s="81"/>
      <c r="M5" s="3"/>
    </row>
    <row r="6" spans="2:13" x14ac:dyDescent="0.25">
      <c r="B6" s="18" t="s">
        <v>46</v>
      </c>
      <c r="C6" s="27" t="s">
        <v>265</v>
      </c>
      <c r="D6" s="41">
        <v>45</v>
      </c>
      <c r="E6" s="20" t="s">
        <v>10</v>
      </c>
      <c r="F6" s="54"/>
      <c r="G6" s="35">
        <f t="shared" ref="G6:G154" si="0">D6*F6</f>
        <v>0</v>
      </c>
      <c r="H6" s="35" t="s">
        <v>11</v>
      </c>
      <c r="I6" s="35"/>
      <c r="J6" s="35">
        <f t="shared" ref="J6:J154" si="1">G6*1.21</f>
        <v>0</v>
      </c>
      <c r="K6" s="35" t="s">
        <v>11</v>
      </c>
      <c r="L6" s="35">
        <f t="shared" ref="L6" si="2">D6*F6*0.21</f>
        <v>0</v>
      </c>
      <c r="M6" s="53"/>
    </row>
    <row r="7" spans="2:13" ht="15.75" customHeight="1" x14ac:dyDescent="0.25">
      <c r="B7" s="18" t="s">
        <v>47</v>
      </c>
      <c r="C7" s="27" t="s">
        <v>266</v>
      </c>
      <c r="D7" s="41">
        <v>25</v>
      </c>
      <c r="E7" s="20" t="s">
        <v>10</v>
      </c>
      <c r="F7" s="54"/>
      <c r="G7" s="40">
        <f>D7*F7</f>
        <v>0</v>
      </c>
      <c r="H7" s="40" t="s">
        <v>11</v>
      </c>
      <c r="I7" s="40"/>
      <c r="J7" s="40">
        <f>G7*1.21</f>
        <v>0</v>
      </c>
      <c r="K7" s="40" t="s">
        <v>11</v>
      </c>
      <c r="L7" s="35">
        <f>D7*F7*0.21</f>
        <v>0</v>
      </c>
      <c r="M7" s="53"/>
    </row>
    <row r="8" spans="2:13" x14ac:dyDescent="0.25">
      <c r="B8" s="18" t="s">
        <v>48</v>
      </c>
      <c r="C8" s="27" t="s">
        <v>267</v>
      </c>
      <c r="D8" s="41">
        <v>13</v>
      </c>
      <c r="E8" s="20" t="s">
        <v>10</v>
      </c>
      <c r="F8" s="54"/>
      <c r="G8" s="35">
        <f t="shared" si="0"/>
        <v>0</v>
      </c>
      <c r="H8" s="35" t="s">
        <v>11</v>
      </c>
      <c r="I8" s="35"/>
      <c r="J8" s="35">
        <f t="shared" si="1"/>
        <v>0</v>
      </c>
      <c r="K8" s="35" t="s">
        <v>11</v>
      </c>
      <c r="L8" s="35">
        <f t="shared" ref="L8:L10" si="3">D8*F8*0.21</f>
        <v>0</v>
      </c>
      <c r="M8" s="53"/>
    </row>
    <row r="9" spans="2:13" x14ac:dyDescent="0.25">
      <c r="B9" s="18" t="s">
        <v>49</v>
      </c>
      <c r="C9" s="27" t="s">
        <v>268</v>
      </c>
      <c r="D9" s="41">
        <v>12</v>
      </c>
      <c r="E9" s="20" t="s">
        <v>10</v>
      </c>
      <c r="F9" s="54"/>
      <c r="G9" s="35">
        <f t="shared" ref="G9:G72" si="4">D9*F9</f>
        <v>0</v>
      </c>
      <c r="H9" s="35" t="s">
        <v>11</v>
      </c>
      <c r="I9" s="35"/>
      <c r="J9" s="35">
        <f t="shared" ref="J9:J72" si="5">G9*1.21</f>
        <v>0</v>
      </c>
      <c r="K9" s="35" t="s">
        <v>11</v>
      </c>
      <c r="L9" s="35">
        <f t="shared" si="3"/>
        <v>0</v>
      </c>
      <c r="M9" s="53"/>
    </row>
    <row r="10" spans="2:13" x14ac:dyDescent="0.25">
      <c r="B10" s="18" t="s">
        <v>50</v>
      </c>
      <c r="C10" s="27" t="s">
        <v>269</v>
      </c>
      <c r="D10" s="41">
        <v>5</v>
      </c>
      <c r="E10" s="20" t="s">
        <v>10</v>
      </c>
      <c r="F10" s="54"/>
      <c r="G10" s="40">
        <f t="shared" si="4"/>
        <v>0</v>
      </c>
      <c r="H10" s="40" t="s">
        <v>11</v>
      </c>
      <c r="I10" s="40"/>
      <c r="J10" s="40">
        <f t="shared" si="5"/>
        <v>0</v>
      </c>
      <c r="K10" s="40" t="s">
        <v>11</v>
      </c>
      <c r="L10" s="35">
        <f t="shared" si="3"/>
        <v>0</v>
      </c>
      <c r="M10" s="53"/>
    </row>
    <row r="11" spans="2:13" x14ac:dyDescent="0.25">
      <c r="B11" s="18" t="s">
        <v>51</v>
      </c>
      <c r="C11" s="27" t="s">
        <v>270</v>
      </c>
      <c r="D11" s="41">
        <v>1</v>
      </c>
      <c r="E11" s="20" t="s">
        <v>10</v>
      </c>
      <c r="F11" s="54"/>
      <c r="G11" s="35">
        <f t="shared" si="4"/>
        <v>0</v>
      </c>
      <c r="H11" s="35" t="s">
        <v>11</v>
      </c>
      <c r="I11" s="35"/>
      <c r="J11" s="35">
        <f t="shared" si="5"/>
        <v>0</v>
      </c>
      <c r="K11" s="35" t="s">
        <v>11</v>
      </c>
      <c r="L11" s="35">
        <f t="shared" ref="L11:L74" si="6">D11*F11*0.21</f>
        <v>0</v>
      </c>
      <c r="M11" s="53"/>
    </row>
    <row r="12" spans="2:13" x14ac:dyDescent="0.25">
      <c r="B12" s="18" t="s">
        <v>52</v>
      </c>
      <c r="C12" s="27" t="s">
        <v>271</v>
      </c>
      <c r="D12" s="41">
        <v>11</v>
      </c>
      <c r="E12" s="20" t="s">
        <v>10</v>
      </c>
      <c r="F12" s="54"/>
      <c r="G12" s="35">
        <f t="shared" si="4"/>
        <v>0</v>
      </c>
      <c r="H12" s="35" t="s">
        <v>11</v>
      </c>
      <c r="I12" s="35"/>
      <c r="J12" s="35">
        <f t="shared" si="5"/>
        <v>0</v>
      </c>
      <c r="K12" s="35" t="s">
        <v>11</v>
      </c>
      <c r="L12" s="35">
        <f t="shared" si="6"/>
        <v>0</v>
      </c>
      <c r="M12" s="53"/>
    </row>
    <row r="13" spans="2:13" x14ac:dyDescent="0.25">
      <c r="B13" s="18" t="s">
        <v>53</v>
      </c>
      <c r="C13" s="27" t="s">
        <v>272</v>
      </c>
      <c r="D13" s="41">
        <v>16</v>
      </c>
      <c r="E13" s="20" t="s">
        <v>10</v>
      </c>
      <c r="F13" s="54"/>
      <c r="G13" s="40">
        <f t="shared" si="4"/>
        <v>0</v>
      </c>
      <c r="H13" s="40" t="s">
        <v>11</v>
      </c>
      <c r="I13" s="40"/>
      <c r="J13" s="40">
        <f t="shared" si="5"/>
        <v>0</v>
      </c>
      <c r="K13" s="40" t="s">
        <v>11</v>
      </c>
      <c r="L13" s="35">
        <f t="shared" si="6"/>
        <v>0</v>
      </c>
      <c r="M13" s="53"/>
    </row>
    <row r="14" spans="2:13" x14ac:dyDescent="0.25">
      <c r="B14" s="18" t="s">
        <v>54</v>
      </c>
      <c r="C14" s="27" t="s">
        <v>273</v>
      </c>
      <c r="D14" s="41">
        <v>5</v>
      </c>
      <c r="E14" s="20" t="s">
        <v>10</v>
      </c>
      <c r="F14" s="54"/>
      <c r="G14" s="35">
        <f t="shared" si="4"/>
        <v>0</v>
      </c>
      <c r="H14" s="35" t="s">
        <v>11</v>
      </c>
      <c r="I14" s="35"/>
      <c r="J14" s="35">
        <f t="shared" si="5"/>
        <v>0</v>
      </c>
      <c r="K14" s="35" t="s">
        <v>11</v>
      </c>
      <c r="L14" s="35">
        <f t="shared" si="6"/>
        <v>0</v>
      </c>
      <c r="M14" s="53"/>
    </row>
    <row r="15" spans="2:13" x14ac:dyDescent="0.25">
      <c r="B15" s="18" t="s">
        <v>55</v>
      </c>
      <c r="C15" s="27" t="s">
        <v>274</v>
      </c>
      <c r="D15" s="41">
        <v>7</v>
      </c>
      <c r="E15" s="20" t="s">
        <v>10</v>
      </c>
      <c r="F15" s="54"/>
      <c r="G15" s="35">
        <f t="shared" si="4"/>
        <v>0</v>
      </c>
      <c r="H15" s="35" t="s">
        <v>11</v>
      </c>
      <c r="I15" s="35"/>
      <c r="J15" s="35">
        <f t="shared" si="5"/>
        <v>0</v>
      </c>
      <c r="K15" s="35" t="s">
        <v>11</v>
      </c>
      <c r="L15" s="35">
        <f t="shared" si="6"/>
        <v>0</v>
      </c>
      <c r="M15" s="53"/>
    </row>
    <row r="16" spans="2:13" x14ac:dyDescent="0.25">
      <c r="B16" s="18" t="s">
        <v>56</v>
      </c>
      <c r="C16" s="27" t="s">
        <v>275</v>
      </c>
      <c r="D16" s="41">
        <v>20</v>
      </c>
      <c r="E16" s="20" t="s">
        <v>10</v>
      </c>
      <c r="F16" s="54"/>
      <c r="G16" s="40">
        <f t="shared" si="4"/>
        <v>0</v>
      </c>
      <c r="H16" s="40" t="s">
        <v>11</v>
      </c>
      <c r="I16" s="40"/>
      <c r="J16" s="40">
        <f t="shared" si="5"/>
        <v>0</v>
      </c>
      <c r="K16" s="40" t="s">
        <v>11</v>
      </c>
      <c r="L16" s="35">
        <f t="shared" si="6"/>
        <v>0</v>
      </c>
      <c r="M16" s="53"/>
    </row>
    <row r="17" spans="2:13" x14ac:dyDescent="0.25">
      <c r="B17" s="18" t="s">
        <v>57</v>
      </c>
      <c r="C17" s="27" t="s">
        <v>276</v>
      </c>
      <c r="D17" s="41">
        <v>12</v>
      </c>
      <c r="E17" s="20" t="s">
        <v>10</v>
      </c>
      <c r="F17" s="54"/>
      <c r="G17" s="35">
        <f t="shared" si="4"/>
        <v>0</v>
      </c>
      <c r="H17" s="35" t="s">
        <v>11</v>
      </c>
      <c r="I17" s="35"/>
      <c r="J17" s="35">
        <f t="shared" si="5"/>
        <v>0</v>
      </c>
      <c r="K17" s="35" t="s">
        <v>11</v>
      </c>
      <c r="L17" s="35">
        <f t="shared" si="6"/>
        <v>0</v>
      </c>
      <c r="M17" s="53"/>
    </row>
    <row r="18" spans="2:13" x14ac:dyDescent="0.25">
      <c r="B18" s="18" t="s">
        <v>58</v>
      </c>
      <c r="C18" s="27" t="s">
        <v>277</v>
      </c>
      <c r="D18" s="41">
        <v>15</v>
      </c>
      <c r="E18" s="20" t="s">
        <v>10</v>
      </c>
      <c r="F18" s="54"/>
      <c r="G18" s="35">
        <f t="shared" si="4"/>
        <v>0</v>
      </c>
      <c r="H18" s="35" t="s">
        <v>11</v>
      </c>
      <c r="I18" s="35"/>
      <c r="J18" s="35">
        <f t="shared" si="5"/>
        <v>0</v>
      </c>
      <c r="K18" s="35" t="s">
        <v>11</v>
      </c>
      <c r="L18" s="35">
        <f t="shared" si="6"/>
        <v>0</v>
      </c>
      <c r="M18" s="53"/>
    </row>
    <row r="19" spans="2:13" x14ac:dyDescent="0.25">
      <c r="B19" s="18" t="s">
        <v>59</v>
      </c>
      <c r="C19" s="27" t="s">
        <v>278</v>
      </c>
      <c r="D19" s="41">
        <v>7</v>
      </c>
      <c r="E19" s="20" t="s">
        <v>10</v>
      </c>
      <c r="F19" s="54"/>
      <c r="G19" s="40">
        <f t="shared" si="4"/>
        <v>0</v>
      </c>
      <c r="H19" s="40" t="s">
        <v>11</v>
      </c>
      <c r="I19" s="40"/>
      <c r="J19" s="40">
        <f t="shared" si="5"/>
        <v>0</v>
      </c>
      <c r="K19" s="40" t="s">
        <v>11</v>
      </c>
      <c r="L19" s="35">
        <f t="shared" si="6"/>
        <v>0</v>
      </c>
      <c r="M19" s="53"/>
    </row>
    <row r="20" spans="2:13" x14ac:dyDescent="0.25">
      <c r="B20" s="18" t="s">
        <v>76</v>
      </c>
      <c r="C20" s="27" t="s">
        <v>279</v>
      </c>
      <c r="D20" s="41">
        <v>37</v>
      </c>
      <c r="E20" s="20" t="s">
        <v>10</v>
      </c>
      <c r="F20" s="54"/>
      <c r="G20" s="35">
        <f t="shared" si="4"/>
        <v>0</v>
      </c>
      <c r="H20" s="35" t="s">
        <v>11</v>
      </c>
      <c r="I20" s="35"/>
      <c r="J20" s="35">
        <f t="shared" si="5"/>
        <v>0</v>
      </c>
      <c r="K20" s="35" t="s">
        <v>11</v>
      </c>
      <c r="L20" s="35">
        <f t="shared" si="6"/>
        <v>0</v>
      </c>
      <c r="M20" s="53"/>
    </row>
    <row r="21" spans="2:13" x14ac:dyDescent="0.25">
      <c r="B21" s="18" t="s">
        <v>77</v>
      </c>
      <c r="C21" s="27" t="s">
        <v>280</v>
      </c>
      <c r="D21" s="41">
        <v>13</v>
      </c>
      <c r="E21" s="20" t="s">
        <v>10</v>
      </c>
      <c r="F21" s="54"/>
      <c r="G21" s="35">
        <f t="shared" si="4"/>
        <v>0</v>
      </c>
      <c r="H21" s="35" t="s">
        <v>11</v>
      </c>
      <c r="I21" s="35"/>
      <c r="J21" s="35">
        <f t="shared" si="5"/>
        <v>0</v>
      </c>
      <c r="K21" s="35" t="s">
        <v>11</v>
      </c>
      <c r="L21" s="35">
        <f t="shared" si="6"/>
        <v>0</v>
      </c>
      <c r="M21" s="53"/>
    </row>
    <row r="22" spans="2:13" x14ac:dyDescent="0.25">
      <c r="B22" s="18" t="s">
        <v>78</v>
      </c>
      <c r="C22" s="27" t="s">
        <v>281</v>
      </c>
      <c r="D22" s="41">
        <v>30</v>
      </c>
      <c r="E22" s="20" t="s">
        <v>10</v>
      </c>
      <c r="F22" s="54"/>
      <c r="G22" s="40">
        <f t="shared" si="4"/>
        <v>0</v>
      </c>
      <c r="H22" s="40" t="s">
        <v>11</v>
      </c>
      <c r="I22" s="40"/>
      <c r="J22" s="40">
        <f t="shared" si="5"/>
        <v>0</v>
      </c>
      <c r="K22" s="40" t="s">
        <v>11</v>
      </c>
      <c r="L22" s="35">
        <f t="shared" si="6"/>
        <v>0</v>
      </c>
      <c r="M22" s="53"/>
    </row>
    <row r="23" spans="2:13" x14ac:dyDescent="0.25">
      <c r="B23" s="18" t="s">
        <v>79</v>
      </c>
      <c r="C23" s="27" t="s">
        <v>282</v>
      </c>
      <c r="D23" s="41">
        <v>88</v>
      </c>
      <c r="E23" s="20" t="s">
        <v>10</v>
      </c>
      <c r="F23" s="54"/>
      <c r="G23" s="35">
        <f t="shared" si="4"/>
        <v>0</v>
      </c>
      <c r="H23" s="35" t="s">
        <v>11</v>
      </c>
      <c r="I23" s="35"/>
      <c r="J23" s="35">
        <f t="shared" si="5"/>
        <v>0</v>
      </c>
      <c r="K23" s="35" t="s">
        <v>11</v>
      </c>
      <c r="L23" s="35">
        <f t="shared" si="6"/>
        <v>0</v>
      </c>
      <c r="M23" s="53"/>
    </row>
    <row r="24" spans="2:13" x14ac:dyDescent="0.25">
      <c r="B24" s="18" t="s">
        <v>80</v>
      </c>
      <c r="C24" s="27" t="s">
        <v>283</v>
      </c>
      <c r="D24" s="41">
        <v>30</v>
      </c>
      <c r="E24" s="20" t="s">
        <v>10</v>
      </c>
      <c r="F24" s="54"/>
      <c r="G24" s="35">
        <f t="shared" si="4"/>
        <v>0</v>
      </c>
      <c r="H24" s="35" t="s">
        <v>11</v>
      </c>
      <c r="I24" s="35"/>
      <c r="J24" s="35">
        <f t="shared" si="5"/>
        <v>0</v>
      </c>
      <c r="K24" s="35" t="s">
        <v>11</v>
      </c>
      <c r="L24" s="35">
        <f t="shared" si="6"/>
        <v>0</v>
      </c>
      <c r="M24" s="53"/>
    </row>
    <row r="25" spans="2:13" x14ac:dyDescent="0.25">
      <c r="B25" s="18" t="s">
        <v>81</v>
      </c>
      <c r="C25" s="27" t="s">
        <v>284</v>
      </c>
      <c r="D25" s="41">
        <v>7</v>
      </c>
      <c r="E25" s="20" t="s">
        <v>10</v>
      </c>
      <c r="F25" s="54"/>
      <c r="G25" s="40">
        <f t="shared" si="4"/>
        <v>0</v>
      </c>
      <c r="H25" s="40" t="s">
        <v>11</v>
      </c>
      <c r="I25" s="40"/>
      <c r="J25" s="40">
        <f t="shared" si="5"/>
        <v>0</v>
      </c>
      <c r="K25" s="40" t="s">
        <v>11</v>
      </c>
      <c r="L25" s="35">
        <f t="shared" si="6"/>
        <v>0</v>
      </c>
      <c r="M25" s="53"/>
    </row>
    <row r="26" spans="2:13" x14ac:dyDescent="0.25">
      <c r="B26" s="18" t="s">
        <v>82</v>
      </c>
      <c r="C26" s="27" t="s">
        <v>286</v>
      </c>
      <c r="D26" s="41">
        <v>12</v>
      </c>
      <c r="E26" s="20" t="s">
        <v>10</v>
      </c>
      <c r="F26" s="54"/>
      <c r="G26" s="35">
        <f t="shared" si="4"/>
        <v>0</v>
      </c>
      <c r="H26" s="35" t="s">
        <v>11</v>
      </c>
      <c r="I26" s="35"/>
      <c r="J26" s="35">
        <f t="shared" si="5"/>
        <v>0</v>
      </c>
      <c r="K26" s="35" t="s">
        <v>11</v>
      </c>
      <c r="L26" s="35">
        <f t="shared" si="6"/>
        <v>0</v>
      </c>
      <c r="M26" s="53"/>
    </row>
    <row r="27" spans="2:13" x14ac:dyDescent="0.25">
      <c r="B27" s="18" t="s">
        <v>83</v>
      </c>
      <c r="C27" s="27" t="s">
        <v>287</v>
      </c>
      <c r="D27" s="41">
        <v>18</v>
      </c>
      <c r="E27" s="20" t="s">
        <v>10</v>
      </c>
      <c r="F27" s="54"/>
      <c r="G27" s="35">
        <f t="shared" si="4"/>
        <v>0</v>
      </c>
      <c r="H27" s="35" t="s">
        <v>11</v>
      </c>
      <c r="I27" s="35"/>
      <c r="J27" s="35">
        <f t="shared" si="5"/>
        <v>0</v>
      </c>
      <c r="K27" s="35" t="s">
        <v>11</v>
      </c>
      <c r="L27" s="35">
        <f t="shared" si="6"/>
        <v>0</v>
      </c>
      <c r="M27" s="53"/>
    </row>
    <row r="28" spans="2:13" x14ac:dyDescent="0.25">
      <c r="B28" s="18" t="s">
        <v>84</v>
      </c>
      <c r="C28" s="27" t="s">
        <v>288</v>
      </c>
      <c r="D28" s="41">
        <v>8</v>
      </c>
      <c r="E28" s="20" t="s">
        <v>10</v>
      </c>
      <c r="F28" s="54"/>
      <c r="G28" s="40">
        <f t="shared" si="4"/>
        <v>0</v>
      </c>
      <c r="H28" s="40" t="s">
        <v>11</v>
      </c>
      <c r="I28" s="40"/>
      <c r="J28" s="40">
        <f t="shared" si="5"/>
        <v>0</v>
      </c>
      <c r="K28" s="40" t="s">
        <v>11</v>
      </c>
      <c r="L28" s="35">
        <f t="shared" si="6"/>
        <v>0</v>
      </c>
      <c r="M28" s="53"/>
    </row>
    <row r="29" spans="2:13" x14ac:dyDescent="0.25">
      <c r="B29" s="18" t="s">
        <v>85</v>
      </c>
      <c r="C29" s="27" t="s">
        <v>285</v>
      </c>
      <c r="D29" s="41">
        <v>12</v>
      </c>
      <c r="E29" s="20" t="s">
        <v>10</v>
      </c>
      <c r="F29" s="54"/>
      <c r="G29" s="35">
        <f t="shared" si="4"/>
        <v>0</v>
      </c>
      <c r="H29" s="35" t="s">
        <v>11</v>
      </c>
      <c r="I29" s="35"/>
      <c r="J29" s="35">
        <f t="shared" si="5"/>
        <v>0</v>
      </c>
      <c r="K29" s="35" t="s">
        <v>11</v>
      </c>
      <c r="L29" s="35">
        <f t="shared" si="6"/>
        <v>0</v>
      </c>
      <c r="M29" s="53"/>
    </row>
    <row r="30" spans="2:13" x14ac:dyDescent="0.25">
      <c r="B30" s="18" t="s">
        <v>87</v>
      </c>
      <c r="C30" s="27" t="s">
        <v>289</v>
      </c>
      <c r="D30" s="41">
        <v>25</v>
      </c>
      <c r="E30" s="20" t="s">
        <v>10</v>
      </c>
      <c r="F30" s="54"/>
      <c r="G30" s="35">
        <f t="shared" si="4"/>
        <v>0</v>
      </c>
      <c r="H30" s="35" t="s">
        <v>11</v>
      </c>
      <c r="I30" s="35"/>
      <c r="J30" s="35">
        <f t="shared" si="5"/>
        <v>0</v>
      </c>
      <c r="K30" s="35" t="s">
        <v>11</v>
      </c>
      <c r="L30" s="35">
        <f t="shared" si="6"/>
        <v>0</v>
      </c>
      <c r="M30" s="53"/>
    </row>
    <row r="31" spans="2:13" x14ac:dyDescent="0.25">
      <c r="B31" s="18" t="s">
        <v>88</v>
      </c>
      <c r="C31" s="27" t="s">
        <v>290</v>
      </c>
      <c r="D31" s="41">
        <v>17</v>
      </c>
      <c r="E31" s="20" t="s">
        <v>10</v>
      </c>
      <c r="F31" s="54"/>
      <c r="G31" s="40">
        <f t="shared" si="4"/>
        <v>0</v>
      </c>
      <c r="H31" s="40" t="s">
        <v>11</v>
      </c>
      <c r="I31" s="40"/>
      <c r="J31" s="40">
        <f t="shared" si="5"/>
        <v>0</v>
      </c>
      <c r="K31" s="40" t="s">
        <v>11</v>
      </c>
      <c r="L31" s="35">
        <f t="shared" si="6"/>
        <v>0</v>
      </c>
      <c r="M31" s="53"/>
    </row>
    <row r="32" spans="2:13" x14ac:dyDescent="0.25">
      <c r="B32" s="18" t="s">
        <v>89</v>
      </c>
      <c r="C32" s="27" t="s">
        <v>291</v>
      </c>
      <c r="D32" s="41">
        <v>7</v>
      </c>
      <c r="E32" s="20" t="s">
        <v>10</v>
      </c>
      <c r="F32" s="54"/>
      <c r="G32" s="35">
        <f t="shared" si="4"/>
        <v>0</v>
      </c>
      <c r="H32" s="35" t="s">
        <v>11</v>
      </c>
      <c r="I32" s="35"/>
      <c r="J32" s="35">
        <f t="shared" si="5"/>
        <v>0</v>
      </c>
      <c r="K32" s="35" t="s">
        <v>11</v>
      </c>
      <c r="L32" s="35">
        <f t="shared" si="6"/>
        <v>0</v>
      </c>
      <c r="M32" s="53"/>
    </row>
    <row r="33" spans="2:13" x14ac:dyDescent="0.25">
      <c r="B33" s="18" t="s">
        <v>90</v>
      </c>
      <c r="C33" s="27" t="s">
        <v>292</v>
      </c>
      <c r="D33" s="41">
        <v>4</v>
      </c>
      <c r="E33" s="20" t="s">
        <v>10</v>
      </c>
      <c r="F33" s="54"/>
      <c r="G33" s="35">
        <f t="shared" si="4"/>
        <v>0</v>
      </c>
      <c r="H33" s="35" t="s">
        <v>11</v>
      </c>
      <c r="I33" s="35"/>
      <c r="J33" s="35">
        <f t="shared" si="5"/>
        <v>0</v>
      </c>
      <c r="K33" s="35" t="s">
        <v>11</v>
      </c>
      <c r="L33" s="35">
        <f t="shared" si="6"/>
        <v>0</v>
      </c>
      <c r="M33" s="53"/>
    </row>
    <row r="34" spans="2:13" x14ac:dyDescent="0.25">
      <c r="B34" s="18" t="s">
        <v>91</v>
      </c>
      <c r="C34" s="27" t="s">
        <v>293</v>
      </c>
      <c r="D34" s="41">
        <v>11</v>
      </c>
      <c r="E34" s="20" t="s">
        <v>10</v>
      </c>
      <c r="F34" s="54"/>
      <c r="G34" s="40">
        <f t="shared" si="4"/>
        <v>0</v>
      </c>
      <c r="H34" s="40" t="s">
        <v>11</v>
      </c>
      <c r="I34" s="40"/>
      <c r="J34" s="40">
        <f t="shared" si="5"/>
        <v>0</v>
      </c>
      <c r="K34" s="40" t="s">
        <v>11</v>
      </c>
      <c r="L34" s="35">
        <f t="shared" si="6"/>
        <v>0</v>
      </c>
      <c r="M34" s="53"/>
    </row>
    <row r="35" spans="2:13" x14ac:dyDescent="0.25">
      <c r="B35" s="18" t="s">
        <v>95</v>
      </c>
      <c r="C35" s="27" t="s">
        <v>294</v>
      </c>
      <c r="D35" s="41">
        <v>18</v>
      </c>
      <c r="E35" s="20" t="s">
        <v>10</v>
      </c>
      <c r="F35" s="54"/>
      <c r="G35" s="35">
        <f t="shared" si="4"/>
        <v>0</v>
      </c>
      <c r="H35" s="35" t="s">
        <v>11</v>
      </c>
      <c r="I35" s="35"/>
      <c r="J35" s="35">
        <f t="shared" si="5"/>
        <v>0</v>
      </c>
      <c r="K35" s="35" t="s">
        <v>11</v>
      </c>
      <c r="L35" s="35">
        <f t="shared" si="6"/>
        <v>0</v>
      </c>
      <c r="M35" s="53"/>
    </row>
    <row r="36" spans="2:13" x14ac:dyDescent="0.25">
      <c r="B36" s="18" t="s">
        <v>100</v>
      </c>
      <c r="C36" s="27" t="s">
        <v>295</v>
      </c>
      <c r="D36" s="41">
        <v>5</v>
      </c>
      <c r="E36" s="20" t="s">
        <v>10</v>
      </c>
      <c r="F36" s="54"/>
      <c r="G36" s="35">
        <f t="shared" si="4"/>
        <v>0</v>
      </c>
      <c r="H36" s="35" t="s">
        <v>11</v>
      </c>
      <c r="I36" s="35"/>
      <c r="J36" s="35">
        <f t="shared" si="5"/>
        <v>0</v>
      </c>
      <c r="K36" s="35" t="s">
        <v>11</v>
      </c>
      <c r="L36" s="35">
        <f t="shared" si="6"/>
        <v>0</v>
      </c>
      <c r="M36" s="53"/>
    </row>
    <row r="37" spans="2:13" x14ac:dyDescent="0.25">
      <c r="B37" s="18" t="s">
        <v>101</v>
      </c>
      <c r="C37" s="27" t="s">
        <v>296</v>
      </c>
      <c r="D37" s="41">
        <v>4</v>
      </c>
      <c r="E37" s="20" t="s">
        <v>10</v>
      </c>
      <c r="F37" s="54"/>
      <c r="G37" s="40">
        <f t="shared" si="4"/>
        <v>0</v>
      </c>
      <c r="H37" s="40" t="s">
        <v>11</v>
      </c>
      <c r="I37" s="40"/>
      <c r="J37" s="40">
        <f t="shared" si="5"/>
        <v>0</v>
      </c>
      <c r="K37" s="40" t="s">
        <v>11</v>
      </c>
      <c r="L37" s="35">
        <f t="shared" si="6"/>
        <v>0</v>
      </c>
      <c r="M37" s="53"/>
    </row>
    <row r="38" spans="2:13" x14ac:dyDescent="0.25">
      <c r="B38" s="18" t="s">
        <v>102</v>
      </c>
      <c r="C38" s="27" t="s">
        <v>297</v>
      </c>
      <c r="D38" s="41">
        <v>32</v>
      </c>
      <c r="E38" s="20" t="s">
        <v>10</v>
      </c>
      <c r="F38" s="54"/>
      <c r="G38" s="35">
        <f t="shared" si="4"/>
        <v>0</v>
      </c>
      <c r="H38" s="35" t="s">
        <v>11</v>
      </c>
      <c r="I38" s="35"/>
      <c r="J38" s="35">
        <f t="shared" si="5"/>
        <v>0</v>
      </c>
      <c r="K38" s="35" t="s">
        <v>11</v>
      </c>
      <c r="L38" s="35">
        <f t="shared" si="6"/>
        <v>0</v>
      </c>
      <c r="M38" s="53"/>
    </row>
    <row r="39" spans="2:13" x14ac:dyDescent="0.25">
      <c r="B39" s="18" t="s">
        <v>103</v>
      </c>
      <c r="C39" s="27" t="s">
        <v>298</v>
      </c>
      <c r="D39" s="41">
        <v>2</v>
      </c>
      <c r="E39" s="20" t="s">
        <v>10</v>
      </c>
      <c r="F39" s="54"/>
      <c r="G39" s="35">
        <f t="shared" si="4"/>
        <v>0</v>
      </c>
      <c r="H39" s="35" t="s">
        <v>11</v>
      </c>
      <c r="I39" s="35"/>
      <c r="J39" s="35">
        <f t="shared" si="5"/>
        <v>0</v>
      </c>
      <c r="K39" s="35" t="s">
        <v>11</v>
      </c>
      <c r="L39" s="35">
        <f t="shared" si="6"/>
        <v>0</v>
      </c>
      <c r="M39" s="53"/>
    </row>
    <row r="40" spans="2:13" x14ac:dyDescent="0.25">
      <c r="B40" s="18" t="s">
        <v>104</v>
      </c>
      <c r="C40" s="27" t="s">
        <v>299</v>
      </c>
      <c r="D40" s="41">
        <v>3</v>
      </c>
      <c r="E40" s="20" t="s">
        <v>10</v>
      </c>
      <c r="F40" s="54"/>
      <c r="G40" s="40">
        <f t="shared" si="4"/>
        <v>0</v>
      </c>
      <c r="H40" s="40" t="s">
        <v>11</v>
      </c>
      <c r="I40" s="40"/>
      <c r="J40" s="40">
        <f t="shared" si="5"/>
        <v>0</v>
      </c>
      <c r="K40" s="40" t="s">
        <v>11</v>
      </c>
      <c r="L40" s="35">
        <f t="shared" si="6"/>
        <v>0</v>
      </c>
      <c r="M40" s="53"/>
    </row>
    <row r="41" spans="2:13" x14ac:dyDescent="0.25">
      <c r="B41" s="18" t="s">
        <v>105</v>
      </c>
      <c r="C41" s="27" t="s">
        <v>300</v>
      </c>
      <c r="D41" s="41">
        <v>2</v>
      </c>
      <c r="E41" s="20" t="s">
        <v>10</v>
      </c>
      <c r="F41" s="54"/>
      <c r="G41" s="35">
        <f t="shared" si="4"/>
        <v>0</v>
      </c>
      <c r="H41" s="35" t="s">
        <v>11</v>
      </c>
      <c r="I41" s="35"/>
      <c r="J41" s="35">
        <f t="shared" si="5"/>
        <v>0</v>
      </c>
      <c r="K41" s="35" t="s">
        <v>11</v>
      </c>
      <c r="L41" s="35">
        <f t="shared" si="6"/>
        <v>0</v>
      </c>
      <c r="M41" s="53"/>
    </row>
    <row r="42" spans="2:13" x14ac:dyDescent="0.25">
      <c r="B42" s="18" t="s">
        <v>106</v>
      </c>
      <c r="C42" s="27" t="s">
        <v>301</v>
      </c>
      <c r="D42" s="41">
        <v>2</v>
      </c>
      <c r="E42" s="20" t="s">
        <v>10</v>
      </c>
      <c r="F42" s="54"/>
      <c r="G42" s="35">
        <f t="shared" si="4"/>
        <v>0</v>
      </c>
      <c r="H42" s="35" t="s">
        <v>11</v>
      </c>
      <c r="I42" s="35"/>
      <c r="J42" s="35">
        <f t="shared" si="5"/>
        <v>0</v>
      </c>
      <c r="K42" s="35" t="s">
        <v>11</v>
      </c>
      <c r="L42" s="35">
        <f t="shared" si="6"/>
        <v>0</v>
      </c>
      <c r="M42" s="53"/>
    </row>
    <row r="43" spans="2:13" x14ac:dyDescent="0.25">
      <c r="B43" s="18" t="s">
        <v>107</v>
      </c>
      <c r="C43" s="27" t="s">
        <v>302</v>
      </c>
      <c r="D43" s="41">
        <v>4</v>
      </c>
      <c r="E43" s="20" t="s">
        <v>10</v>
      </c>
      <c r="F43" s="54"/>
      <c r="G43" s="40">
        <f t="shared" si="4"/>
        <v>0</v>
      </c>
      <c r="H43" s="40" t="s">
        <v>11</v>
      </c>
      <c r="I43" s="40"/>
      <c r="J43" s="40">
        <f t="shared" si="5"/>
        <v>0</v>
      </c>
      <c r="K43" s="40" t="s">
        <v>11</v>
      </c>
      <c r="L43" s="35">
        <f t="shared" si="6"/>
        <v>0</v>
      </c>
      <c r="M43" s="53"/>
    </row>
    <row r="44" spans="2:13" x14ac:dyDescent="0.25">
      <c r="B44" s="18" t="s">
        <v>108</v>
      </c>
      <c r="C44" s="27" t="s">
        <v>303</v>
      </c>
      <c r="D44" s="41">
        <v>10</v>
      </c>
      <c r="E44" s="20" t="s">
        <v>10</v>
      </c>
      <c r="F44" s="54"/>
      <c r="G44" s="35">
        <f t="shared" si="4"/>
        <v>0</v>
      </c>
      <c r="H44" s="35" t="s">
        <v>11</v>
      </c>
      <c r="I44" s="35"/>
      <c r="J44" s="35">
        <f t="shared" si="5"/>
        <v>0</v>
      </c>
      <c r="K44" s="35" t="s">
        <v>11</v>
      </c>
      <c r="L44" s="35">
        <f t="shared" si="6"/>
        <v>0</v>
      </c>
      <c r="M44" s="53"/>
    </row>
    <row r="45" spans="2:13" x14ac:dyDescent="0.25">
      <c r="B45" s="18" t="s">
        <v>109</v>
      </c>
      <c r="C45" s="27" t="s">
        <v>304</v>
      </c>
      <c r="D45" s="41">
        <v>8</v>
      </c>
      <c r="E45" s="20" t="s">
        <v>10</v>
      </c>
      <c r="F45" s="54"/>
      <c r="G45" s="35">
        <f t="shared" si="4"/>
        <v>0</v>
      </c>
      <c r="H45" s="35" t="s">
        <v>11</v>
      </c>
      <c r="I45" s="35"/>
      <c r="J45" s="35">
        <f t="shared" si="5"/>
        <v>0</v>
      </c>
      <c r="K45" s="35" t="s">
        <v>11</v>
      </c>
      <c r="L45" s="35">
        <f t="shared" si="6"/>
        <v>0</v>
      </c>
      <c r="M45" s="53"/>
    </row>
    <row r="46" spans="2:13" x14ac:dyDescent="0.25">
      <c r="B46" s="18" t="s">
        <v>110</v>
      </c>
      <c r="C46" s="27" t="s">
        <v>305</v>
      </c>
      <c r="D46" s="41">
        <v>8</v>
      </c>
      <c r="E46" s="20" t="s">
        <v>10</v>
      </c>
      <c r="F46" s="54"/>
      <c r="G46" s="40">
        <f t="shared" si="4"/>
        <v>0</v>
      </c>
      <c r="H46" s="40" t="s">
        <v>11</v>
      </c>
      <c r="I46" s="40"/>
      <c r="J46" s="40">
        <f t="shared" si="5"/>
        <v>0</v>
      </c>
      <c r="K46" s="40" t="s">
        <v>11</v>
      </c>
      <c r="L46" s="35">
        <f t="shared" si="6"/>
        <v>0</v>
      </c>
      <c r="M46" s="53"/>
    </row>
    <row r="47" spans="2:13" x14ac:dyDescent="0.25">
      <c r="B47" s="18" t="s">
        <v>111</v>
      </c>
      <c r="C47" s="27" t="s">
        <v>306</v>
      </c>
      <c r="D47" s="41">
        <v>24</v>
      </c>
      <c r="E47" s="20" t="s">
        <v>10</v>
      </c>
      <c r="F47" s="54"/>
      <c r="G47" s="35">
        <f t="shared" si="4"/>
        <v>0</v>
      </c>
      <c r="H47" s="35" t="s">
        <v>11</v>
      </c>
      <c r="I47" s="35"/>
      <c r="J47" s="35">
        <f t="shared" si="5"/>
        <v>0</v>
      </c>
      <c r="K47" s="35" t="s">
        <v>11</v>
      </c>
      <c r="L47" s="35">
        <f t="shared" si="6"/>
        <v>0</v>
      </c>
      <c r="M47" s="53"/>
    </row>
    <row r="48" spans="2:13" x14ac:dyDescent="0.25">
      <c r="B48" s="18" t="s">
        <v>112</v>
      </c>
      <c r="C48" s="27" t="s">
        <v>307</v>
      </c>
      <c r="D48" s="41">
        <v>3</v>
      </c>
      <c r="E48" s="20" t="s">
        <v>10</v>
      </c>
      <c r="F48" s="54"/>
      <c r="G48" s="35">
        <f t="shared" si="4"/>
        <v>0</v>
      </c>
      <c r="H48" s="35" t="s">
        <v>11</v>
      </c>
      <c r="I48" s="35"/>
      <c r="J48" s="35">
        <f t="shared" si="5"/>
        <v>0</v>
      </c>
      <c r="K48" s="35" t="s">
        <v>11</v>
      </c>
      <c r="L48" s="35">
        <f t="shared" si="6"/>
        <v>0</v>
      </c>
      <c r="M48" s="53"/>
    </row>
    <row r="49" spans="2:13" x14ac:dyDescent="0.25">
      <c r="B49" s="18" t="s">
        <v>113</v>
      </c>
      <c r="C49" s="27" t="s">
        <v>308</v>
      </c>
      <c r="D49" s="41">
        <v>10</v>
      </c>
      <c r="E49" s="20" t="s">
        <v>10</v>
      </c>
      <c r="F49" s="54"/>
      <c r="G49" s="40">
        <f t="shared" si="4"/>
        <v>0</v>
      </c>
      <c r="H49" s="40" t="s">
        <v>11</v>
      </c>
      <c r="I49" s="40"/>
      <c r="J49" s="40">
        <f t="shared" si="5"/>
        <v>0</v>
      </c>
      <c r="K49" s="40" t="s">
        <v>11</v>
      </c>
      <c r="L49" s="35">
        <f t="shared" si="6"/>
        <v>0</v>
      </c>
      <c r="M49" s="53"/>
    </row>
    <row r="50" spans="2:13" x14ac:dyDescent="0.25">
      <c r="B50" s="18" t="s">
        <v>114</v>
      </c>
      <c r="C50" s="27" t="s">
        <v>309</v>
      </c>
      <c r="D50" s="41">
        <v>13</v>
      </c>
      <c r="E50" s="20" t="s">
        <v>10</v>
      </c>
      <c r="F50" s="54"/>
      <c r="G50" s="35">
        <f t="shared" si="4"/>
        <v>0</v>
      </c>
      <c r="H50" s="35" t="s">
        <v>11</v>
      </c>
      <c r="I50" s="35"/>
      <c r="J50" s="35">
        <f t="shared" si="5"/>
        <v>0</v>
      </c>
      <c r="K50" s="35" t="s">
        <v>11</v>
      </c>
      <c r="L50" s="35">
        <f t="shared" si="6"/>
        <v>0</v>
      </c>
      <c r="M50" s="53"/>
    </row>
    <row r="51" spans="2:13" x14ac:dyDescent="0.25">
      <c r="B51" s="18" t="s">
        <v>115</v>
      </c>
      <c r="C51" s="27" t="s">
        <v>310</v>
      </c>
      <c r="D51" s="41">
        <v>14</v>
      </c>
      <c r="E51" s="20" t="s">
        <v>10</v>
      </c>
      <c r="F51" s="54"/>
      <c r="G51" s="35">
        <f t="shared" si="4"/>
        <v>0</v>
      </c>
      <c r="H51" s="35" t="s">
        <v>11</v>
      </c>
      <c r="I51" s="35"/>
      <c r="J51" s="35">
        <f t="shared" si="5"/>
        <v>0</v>
      </c>
      <c r="K51" s="35" t="s">
        <v>11</v>
      </c>
      <c r="L51" s="35">
        <f t="shared" si="6"/>
        <v>0</v>
      </c>
      <c r="M51" s="53"/>
    </row>
    <row r="52" spans="2:13" x14ac:dyDescent="0.25">
      <c r="B52" s="18" t="s">
        <v>116</v>
      </c>
      <c r="C52" s="27" t="s">
        <v>311</v>
      </c>
      <c r="D52" s="41">
        <v>7</v>
      </c>
      <c r="E52" s="20" t="s">
        <v>10</v>
      </c>
      <c r="F52" s="54"/>
      <c r="G52" s="40">
        <f t="shared" si="4"/>
        <v>0</v>
      </c>
      <c r="H52" s="40" t="s">
        <v>11</v>
      </c>
      <c r="I52" s="40"/>
      <c r="J52" s="40">
        <f t="shared" si="5"/>
        <v>0</v>
      </c>
      <c r="K52" s="40" t="s">
        <v>11</v>
      </c>
      <c r="L52" s="35">
        <f t="shared" si="6"/>
        <v>0</v>
      </c>
      <c r="M52" s="53"/>
    </row>
    <row r="53" spans="2:13" x14ac:dyDescent="0.25">
      <c r="B53" s="18" t="s">
        <v>117</v>
      </c>
      <c r="C53" s="27" t="s">
        <v>312</v>
      </c>
      <c r="D53" s="41">
        <v>5</v>
      </c>
      <c r="E53" s="20" t="s">
        <v>10</v>
      </c>
      <c r="F53" s="54"/>
      <c r="G53" s="35">
        <f t="shared" si="4"/>
        <v>0</v>
      </c>
      <c r="H53" s="35" t="s">
        <v>11</v>
      </c>
      <c r="I53" s="35"/>
      <c r="J53" s="35">
        <f t="shared" si="5"/>
        <v>0</v>
      </c>
      <c r="K53" s="35" t="s">
        <v>11</v>
      </c>
      <c r="L53" s="35">
        <f t="shared" si="6"/>
        <v>0</v>
      </c>
      <c r="M53" s="53"/>
    </row>
    <row r="54" spans="2:13" x14ac:dyDescent="0.25">
      <c r="B54" s="18" t="s">
        <v>118</v>
      </c>
      <c r="C54" s="27" t="s">
        <v>313</v>
      </c>
      <c r="D54" s="41">
        <v>119</v>
      </c>
      <c r="E54" s="20" t="s">
        <v>10</v>
      </c>
      <c r="F54" s="54"/>
      <c r="G54" s="35">
        <f t="shared" si="4"/>
        <v>0</v>
      </c>
      <c r="H54" s="35" t="s">
        <v>11</v>
      </c>
      <c r="I54" s="35"/>
      <c r="J54" s="35">
        <f t="shared" si="5"/>
        <v>0</v>
      </c>
      <c r="K54" s="35" t="s">
        <v>11</v>
      </c>
      <c r="L54" s="35">
        <f t="shared" si="6"/>
        <v>0</v>
      </c>
      <c r="M54" s="53"/>
    </row>
    <row r="55" spans="2:13" x14ac:dyDescent="0.25">
      <c r="B55" s="18" t="s">
        <v>119</v>
      </c>
      <c r="C55" s="27" t="s">
        <v>314</v>
      </c>
      <c r="D55" s="41">
        <v>5</v>
      </c>
      <c r="E55" s="20" t="s">
        <v>10</v>
      </c>
      <c r="F55" s="54"/>
      <c r="G55" s="40">
        <f t="shared" si="4"/>
        <v>0</v>
      </c>
      <c r="H55" s="40" t="s">
        <v>11</v>
      </c>
      <c r="I55" s="40"/>
      <c r="J55" s="40">
        <f t="shared" si="5"/>
        <v>0</v>
      </c>
      <c r="K55" s="40" t="s">
        <v>11</v>
      </c>
      <c r="L55" s="35">
        <f t="shared" si="6"/>
        <v>0</v>
      </c>
      <c r="M55" s="53"/>
    </row>
    <row r="56" spans="2:13" x14ac:dyDescent="0.25">
      <c r="B56" s="18" t="s">
        <v>120</v>
      </c>
      <c r="C56" s="27" t="s">
        <v>315</v>
      </c>
      <c r="D56" s="41">
        <v>16</v>
      </c>
      <c r="E56" s="20" t="s">
        <v>10</v>
      </c>
      <c r="F56" s="54"/>
      <c r="G56" s="35">
        <f t="shared" si="4"/>
        <v>0</v>
      </c>
      <c r="H56" s="35" t="s">
        <v>11</v>
      </c>
      <c r="I56" s="35"/>
      <c r="J56" s="35">
        <f t="shared" si="5"/>
        <v>0</v>
      </c>
      <c r="K56" s="35" t="s">
        <v>11</v>
      </c>
      <c r="L56" s="35">
        <f t="shared" si="6"/>
        <v>0</v>
      </c>
      <c r="M56" s="53"/>
    </row>
    <row r="57" spans="2:13" x14ac:dyDescent="0.25">
      <c r="B57" s="18" t="s">
        <v>121</v>
      </c>
      <c r="C57" s="27" t="s">
        <v>316</v>
      </c>
      <c r="D57" s="41">
        <v>3</v>
      </c>
      <c r="E57" s="20" t="s">
        <v>10</v>
      </c>
      <c r="F57" s="54"/>
      <c r="G57" s="35">
        <f t="shared" si="4"/>
        <v>0</v>
      </c>
      <c r="H57" s="35" t="s">
        <v>11</v>
      </c>
      <c r="I57" s="35"/>
      <c r="J57" s="35">
        <f t="shared" si="5"/>
        <v>0</v>
      </c>
      <c r="K57" s="35" t="s">
        <v>11</v>
      </c>
      <c r="L57" s="35">
        <f t="shared" si="6"/>
        <v>0</v>
      </c>
      <c r="M57" s="53"/>
    </row>
    <row r="58" spans="2:13" x14ac:dyDescent="0.25">
      <c r="B58" s="18" t="s">
        <v>122</v>
      </c>
      <c r="C58" s="27" t="s">
        <v>317</v>
      </c>
      <c r="D58" s="41">
        <v>24</v>
      </c>
      <c r="E58" s="20" t="s">
        <v>10</v>
      </c>
      <c r="F58" s="54"/>
      <c r="G58" s="40">
        <f t="shared" si="4"/>
        <v>0</v>
      </c>
      <c r="H58" s="40" t="s">
        <v>11</v>
      </c>
      <c r="I58" s="40"/>
      <c r="J58" s="40">
        <f t="shared" si="5"/>
        <v>0</v>
      </c>
      <c r="K58" s="40" t="s">
        <v>11</v>
      </c>
      <c r="L58" s="35">
        <f t="shared" si="6"/>
        <v>0</v>
      </c>
      <c r="M58" s="53"/>
    </row>
    <row r="59" spans="2:13" x14ac:dyDescent="0.25">
      <c r="B59" s="18" t="s">
        <v>123</v>
      </c>
      <c r="C59" s="27" t="s">
        <v>318</v>
      </c>
      <c r="D59" s="41">
        <v>2</v>
      </c>
      <c r="E59" s="20" t="s">
        <v>10</v>
      </c>
      <c r="F59" s="54"/>
      <c r="G59" s="35">
        <f t="shared" si="4"/>
        <v>0</v>
      </c>
      <c r="H59" s="35" t="s">
        <v>11</v>
      </c>
      <c r="I59" s="35"/>
      <c r="J59" s="35">
        <f t="shared" si="5"/>
        <v>0</v>
      </c>
      <c r="K59" s="35" t="s">
        <v>11</v>
      </c>
      <c r="L59" s="35">
        <f t="shared" si="6"/>
        <v>0</v>
      </c>
      <c r="M59" s="53"/>
    </row>
    <row r="60" spans="2:13" x14ac:dyDescent="0.25">
      <c r="B60" s="18" t="s">
        <v>124</v>
      </c>
      <c r="C60" s="27" t="s">
        <v>319</v>
      </c>
      <c r="D60" s="41">
        <v>10</v>
      </c>
      <c r="E60" s="20" t="s">
        <v>10</v>
      </c>
      <c r="F60" s="54"/>
      <c r="G60" s="35">
        <f t="shared" si="4"/>
        <v>0</v>
      </c>
      <c r="H60" s="35" t="s">
        <v>11</v>
      </c>
      <c r="I60" s="35"/>
      <c r="J60" s="35">
        <f t="shared" si="5"/>
        <v>0</v>
      </c>
      <c r="K60" s="35" t="s">
        <v>11</v>
      </c>
      <c r="L60" s="35">
        <f t="shared" si="6"/>
        <v>0</v>
      </c>
      <c r="M60" s="53"/>
    </row>
    <row r="61" spans="2:13" x14ac:dyDescent="0.25">
      <c r="B61" s="18" t="s">
        <v>125</v>
      </c>
      <c r="C61" s="27" t="s">
        <v>320</v>
      </c>
      <c r="D61" s="41">
        <v>2</v>
      </c>
      <c r="E61" s="20" t="s">
        <v>10</v>
      </c>
      <c r="F61" s="54"/>
      <c r="G61" s="40">
        <f t="shared" si="4"/>
        <v>0</v>
      </c>
      <c r="H61" s="40" t="s">
        <v>11</v>
      </c>
      <c r="I61" s="40"/>
      <c r="J61" s="40">
        <f t="shared" si="5"/>
        <v>0</v>
      </c>
      <c r="K61" s="40" t="s">
        <v>11</v>
      </c>
      <c r="L61" s="35">
        <f t="shared" si="6"/>
        <v>0</v>
      </c>
      <c r="M61" s="53"/>
    </row>
    <row r="62" spans="2:13" x14ac:dyDescent="0.25">
      <c r="B62" s="18" t="s">
        <v>126</v>
      </c>
      <c r="C62" s="27" t="s">
        <v>321</v>
      </c>
      <c r="D62" s="41">
        <v>6</v>
      </c>
      <c r="E62" s="20" t="s">
        <v>10</v>
      </c>
      <c r="F62" s="54"/>
      <c r="G62" s="35">
        <f t="shared" si="4"/>
        <v>0</v>
      </c>
      <c r="H62" s="35" t="s">
        <v>11</v>
      </c>
      <c r="I62" s="35"/>
      <c r="J62" s="35">
        <f t="shared" si="5"/>
        <v>0</v>
      </c>
      <c r="K62" s="35" t="s">
        <v>11</v>
      </c>
      <c r="L62" s="35">
        <f t="shared" si="6"/>
        <v>0</v>
      </c>
      <c r="M62" s="53"/>
    </row>
    <row r="63" spans="2:13" x14ac:dyDescent="0.25">
      <c r="B63" s="18" t="s">
        <v>127</v>
      </c>
      <c r="C63" s="27" t="s">
        <v>322</v>
      </c>
      <c r="D63" s="41">
        <v>4</v>
      </c>
      <c r="E63" s="20" t="s">
        <v>10</v>
      </c>
      <c r="F63" s="54"/>
      <c r="G63" s="35">
        <f t="shared" si="4"/>
        <v>0</v>
      </c>
      <c r="H63" s="35" t="s">
        <v>11</v>
      </c>
      <c r="I63" s="35"/>
      <c r="J63" s="35">
        <f t="shared" si="5"/>
        <v>0</v>
      </c>
      <c r="K63" s="35" t="s">
        <v>11</v>
      </c>
      <c r="L63" s="35">
        <f t="shared" si="6"/>
        <v>0</v>
      </c>
      <c r="M63" s="53"/>
    </row>
    <row r="64" spans="2:13" x14ac:dyDescent="0.25">
      <c r="B64" s="18" t="s">
        <v>128</v>
      </c>
      <c r="C64" s="27" t="s">
        <v>323</v>
      </c>
      <c r="D64" s="41">
        <v>4</v>
      </c>
      <c r="E64" s="20" t="s">
        <v>10</v>
      </c>
      <c r="F64" s="54"/>
      <c r="G64" s="40">
        <f t="shared" si="4"/>
        <v>0</v>
      </c>
      <c r="H64" s="40" t="s">
        <v>11</v>
      </c>
      <c r="I64" s="40"/>
      <c r="J64" s="40">
        <f t="shared" si="5"/>
        <v>0</v>
      </c>
      <c r="K64" s="40" t="s">
        <v>11</v>
      </c>
      <c r="L64" s="35">
        <f t="shared" si="6"/>
        <v>0</v>
      </c>
      <c r="M64" s="53"/>
    </row>
    <row r="65" spans="2:13" x14ac:dyDescent="0.25">
      <c r="B65" s="18" t="s">
        <v>129</v>
      </c>
      <c r="C65" s="27" t="s">
        <v>324</v>
      </c>
      <c r="D65" s="41">
        <v>4</v>
      </c>
      <c r="E65" s="20" t="s">
        <v>10</v>
      </c>
      <c r="F65" s="54"/>
      <c r="G65" s="35">
        <f t="shared" si="4"/>
        <v>0</v>
      </c>
      <c r="H65" s="35" t="s">
        <v>11</v>
      </c>
      <c r="I65" s="35"/>
      <c r="J65" s="35">
        <f t="shared" si="5"/>
        <v>0</v>
      </c>
      <c r="K65" s="35" t="s">
        <v>11</v>
      </c>
      <c r="L65" s="35">
        <f t="shared" si="6"/>
        <v>0</v>
      </c>
      <c r="M65" s="53"/>
    </row>
    <row r="66" spans="2:13" x14ac:dyDescent="0.25">
      <c r="B66" s="18" t="s">
        <v>130</v>
      </c>
      <c r="C66" s="27" t="s">
        <v>325</v>
      </c>
      <c r="D66" s="41">
        <v>7</v>
      </c>
      <c r="E66" s="20" t="s">
        <v>10</v>
      </c>
      <c r="F66" s="54"/>
      <c r="G66" s="35">
        <f t="shared" si="4"/>
        <v>0</v>
      </c>
      <c r="H66" s="35" t="s">
        <v>11</v>
      </c>
      <c r="I66" s="35"/>
      <c r="J66" s="35">
        <f t="shared" si="5"/>
        <v>0</v>
      </c>
      <c r="K66" s="35" t="s">
        <v>11</v>
      </c>
      <c r="L66" s="35">
        <f t="shared" si="6"/>
        <v>0</v>
      </c>
      <c r="M66" s="53"/>
    </row>
    <row r="67" spans="2:13" x14ac:dyDescent="0.25">
      <c r="B67" s="18" t="s">
        <v>131</v>
      </c>
      <c r="C67" s="27" t="s">
        <v>326</v>
      </c>
      <c r="D67" s="41">
        <v>3</v>
      </c>
      <c r="E67" s="20" t="s">
        <v>10</v>
      </c>
      <c r="F67" s="54"/>
      <c r="G67" s="40">
        <f t="shared" si="4"/>
        <v>0</v>
      </c>
      <c r="H67" s="40" t="s">
        <v>11</v>
      </c>
      <c r="I67" s="40"/>
      <c r="J67" s="40">
        <f t="shared" si="5"/>
        <v>0</v>
      </c>
      <c r="K67" s="40" t="s">
        <v>11</v>
      </c>
      <c r="L67" s="35">
        <f t="shared" si="6"/>
        <v>0</v>
      </c>
      <c r="M67" s="53"/>
    </row>
    <row r="68" spans="2:13" x14ac:dyDescent="0.25">
      <c r="B68" s="18" t="s">
        <v>132</v>
      </c>
      <c r="C68" s="27" t="s">
        <v>327</v>
      </c>
      <c r="D68" s="41">
        <v>4</v>
      </c>
      <c r="E68" s="20" t="s">
        <v>10</v>
      </c>
      <c r="F68" s="54"/>
      <c r="G68" s="35">
        <f t="shared" si="4"/>
        <v>0</v>
      </c>
      <c r="H68" s="35" t="s">
        <v>11</v>
      </c>
      <c r="I68" s="35"/>
      <c r="J68" s="35">
        <f t="shared" si="5"/>
        <v>0</v>
      </c>
      <c r="K68" s="35" t="s">
        <v>11</v>
      </c>
      <c r="L68" s="35">
        <f t="shared" si="6"/>
        <v>0</v>
      </c>
      <c r="M68" s="53"/>
    </row>
    <row r="69" spans="2:13" x14ac:dyDescent="0.25">
      <c r="B69" s="18" t="s">
        <v>133</v>
      </c>
      <c r="C69" s="27" t="s">
        <v>328</v>
      </c>
      <c r="D69" s="41">
        <v>2</v>
      </c>
      <c r="E69" s="20" t="s">
        <v>10</v>
      </c>
      <c r="F69" s="54"/>
      <c r="G69" s="35">
        <f t="shared" si="4"/>
        <v>0</v>
      </c>
      <c r="H69" s="35" t="s">
        <v>11</v>
      </c>
      <c r="I69" s="35"/>
      <c r="J69" s="35">
        <f t="shared" si="5"/>
        <v>0</v>
      </c>
      <c r="K69" s="35" t="s">
        <v>11</v>
      </c>
      <c r="L69" s="35">
        <f t="shared" si="6"/>
        <v>0</v>
      </c>
      <c r="M69" s="53"/>
    </row>
    <row r="70" spans="2:13" x14ac:dyDescent="0.25">
      <c r="B70" s="18" t="s">
        <v>134</v>
      </c>
      <c r="C70" s="27" t="s">
        <v>329</v>
      </c>
      <c r="D70" s="41">
        <v>8</v>
      </c>
      <c r="E70" s="20" t="s">
        <v>10</v>
      </c>
      <c r="F70" s="54"/>
      <c r="G70" s="40">
        <f t="shared" si="4"/>
        <v>0</v>
      </c>
      <c r="H70" s="40" t="s">
        <v>11</v>
      </c>
      <c r="I70" s="40"/>
      <c r="J70" s="40">
        <f t="shared" si="5"/>
        <v>0</v>
      </c>
      <c r="K70" s="40" t="s">
        <v>11</v>
      </c>
      <c r="L70" s="35">
        <f t="shared" si="6"/>
        <v>0</v>
      </c>
      <c r="M70" s="53"/>
    </row>
    <row r="71" spans="2:13" x14ac:dyDescent="0.25">
      <c r="B71" s="18" t="s">
        <v>135</v>
      </c>
      <c r="C71" s="27" t="s">
        <v>330</v>
      </c>
      <c r="D71" s="41">
        <v>10</v>
      </c>
      <c r="E71" s="20" t="s">
        <v>10</v>
      </c>
      <c r="F71" s="54"/>
      <c r="G71" s="35">
        <f t="shared" si="4"/>
        <v>0</v>
      </c>
      <c r="H71" s="35" t="s">
        <v>11</v>
      </c>
      <c r="I71" s="35"/>
      <c r="J71" s="35">
        <f t="shared" si="5"/>
        <v>0</v>
      </c>
      <c r="K71" s="35" t="s">
        <v>11</v>
      </c>
      <c r="L71" s="35">
        <f t="shared" si="6"/>
        <v>0</v>
      </c>
      <c r="M71" s="53"/>
    </row>
    <row r="72" spans="2:13" x14ac:dyDescent="0.25">
      <c r="B72" s="18" t="s">
        <v>136</v>
      </c>
      <c r="C72" s="27" t="s">
        <v>331</v>
      </c>
      <c r="D72" s="41">
        <v>5</v>
      </c>
      <c r="E72" s="20" t="s">
        <v>10</v>
      </c>
      <c r="F72" s="54"/>
      <c r="G72" s="35">
        <f t="shared" si="4"/>
        <v>0</v>
      </c>
      <c r="H72" s="35" t="s">
        <v>11</v>
      </c>
      <c r="I72" s="35"/>
      <c r="J72" s="35">
        <f t="shared" si="5"/>
        <v>0</v>
      </c>
      <c r="K72" s="35" t="s">
        <v>11</v>
      </c>
      <c r="L72" s="35">
        <f t="shared" si="6"/>
        <v>0</v>
      </c>
      <c r="M72" s="53"/>
    </row>
    <row r="73" spans="2:13" x14ac:dyDescent="0.25">
      <c r="B73" s="18" t="s">
        <v>137</v>
      </c>
      <c r="C73" s="27" t="s">
        <v>332</v>
      </c>
      <c r="D73" s="41">
        <v>5</v>
      </c>
      <c r="E73" s="20" t="s">
        <v>10</v>
      </c>
      <c r="F73" s="54"/>
      <c r="G73" s="40">
        <f t="shared" ref="G73:G131" si="7">D73*F73</f>
        <v>0</v>
      </c>
      <c r="H73" s="40" t="s">
        <v>11</v>
      </c>
      <c r="I73" s="40"/>
      <c r="J73" s="40">
        <f t="shared" ref="J73:J131" si="8">G73*1.21</f>
        <v>0</v>
      </c>
      <c r="K73" s="40" t="s">
        <v>11</v>
      </c>
      <c r="L73" s="35">
        <f t="shared" si="6"/>
        <v>0</v>
      </c>
      <c r="M73" s="53"/>
    </row>
    <row r="74" spans="2:13" x14ac:dyDescent="0.25">
      <c r="B74" s="18" t="s">
        <v>138</v>
      </c>
      <c r="C74" s="27" t="s">
        <v>333</v>
      </c>
      <c r="D74" s="41">
        <v>14</v>
      </c>
      <c r="E74" s="20" t="s">
        <v>10</v>
      </c>
      <c r="F74" s="54"/>
      <c r="G74" s="35">
        <f t="shared" si="7"/>
        <v>0</v>
      </c>
      <c r="H74" s="35" t="s">
        <v>11</v>
      </c>
      <c r="I74" s="35"/>
      <c r="J74" s="35">
        <f t="shared" si="8"/>
        <v>0</v>
      </c>
      <c r="K74" s="35" t="s">
        <v>11</v>
      </c>
      <c r="L74" s="35">
        <f t="shared" si="6"/>
        <v>0</v>
      </c>
      <c r="M74" s="53"/>
    </row>
    <row r="75" spans="2:13" x14ac:dyDescent="0.25">
      <c r="B75" s="18" t="s">
        <v>139</v>
      </c>
      <c r="C75" s="27" t="s">
        <v>334</v>
      </c>
      <c r="D75" s="41">
        <v>5</v>
      </c>
      <c r="E75" s="20" t="s">
        <v>10</v>
      </c>
      <c r="F75" s="54"/>
      <c r="G75" s="35">
        <f t="shared" si="7"/>
        <v>0</v>
      </c>
      <c r="H75" s="35" t="s">
        <v>11</v>
      </c>
      <c r="I75" s="35"/>
      <c r="J75" s="35">
        <f t="shared" si="8"/>
        <v>0</v>
      </c>
      <c r="K75" s="35" t="s">
        <v>11</v>
      </c>
      <c r="L75" s="35">
        <f t="shared" ref="L75:L131" si="9">D75*F75*0.21</f>
        <v>0</v>
      </c>
      <c r="M75" s="53"/>
    </row>
    <row r="76" spans="2:13" x14ac:dyDescent="0.25">
      <c r="B76" s="18" t="s">
        <v>140</v>
      </c>
      <c r="C76" s="27" t="s">
        <v>335</v>
      </c>
      <c r="D76" s="41">
        <v>11</v>
      </c>
      <c r="E76" s="20" t="s">
        <v>10</v>
      </c>
      <c r="F76" s="54"/>
      <c r="G76" s="40">
        <f t="shared" si="7"/>
        <v>0</v>
      </c>
      <c r="H76" s="40" t="s">
        <v>11</v>
      </c>
      <c r="I76" s="40"/>
      <c r="J76" s="40">
        <f t="shared" si="8"/>
        <v>0</v>
      </c>
      <c r="K76" s="40" t="s">
        <v>11</v>
      </c>
      <c r="L76" s="35">
        <f t="shared" si="9"/>
        <v>0</v>
      </c>
      <c r="M76" s="53"/>
    </row>
    <row r="77" spans="2:13" x14ac:dyDescent="0.25">
      <c r="B77" s="18" t="s">
        <v>141</v>
      </c>
      <c r="C77" s="27" t="s">
        <v>336</v>
      </c>
      <c r="D77" s="41">
        <v>10</v>
      </c>
      <c r="E77" s="20" t="s">
        <v>10</v>
      </c>
      <c r="F77" s="54"/>
      <c r="G77" s="35">
        <f t="shared" si="7"/>
        <v>0</v>
      </c>
      <c r="H77" s="35" t="s">
        <v>11</v>
      </c>
      <c r="I77" s="35"/>
      <c r="J77" s="35">
        <f t="shared" si="8"/>
        <v>0</v>
      </c>
      <c r="K77" s="35" t="s">
        <v>11</v>
      </c>
      <c r="L77" s="35">
        <f t="shared" si="9"/>
        <v>0</v>
      </c>
      <c r="M77" s="53"/>
    </row>
    <row r="78" spans="2:13" x14ac:dyDescent="0.25">
      <c r="B78" s="18" t="s">
        <v>142</v>
      </c>
      <c r="C78" s="27" t="s">
        <v>337</v>
      </c>
      <c r="D78" s="41">
        <v>9</v>
      </c>
      <c r="E78" s="20" t="s">
        <v>10</v>
      </c>
      <c r="F78" s="54"/>
      <c r="G78" s="35">
        <f t="shared" si="7"/>
        <v>0</v>
      </c>
      <c r="H78" s="35" t="s">
        <v>11</v>
      </c>
      <c r="I78" s="35"/>
      <c r="J78" s="35">
        <f t="shared" si="8"/>
        <v>0</v>
      </c>
      <c r="K78" s="35" t="s">
        <v>11</v>
      </c>
      <c r="L78" s="35">
        <f t="shared" si="9"/>
        <v>0</v>
      </c>
      <c r="M78" s="53"/>
    </row>
    <row r="79" spans="2:13" x14ac:dyDescent="0.25">
      <c r="B79" s="18" t="s">
        <v>143</v>
      </c>
      <c r="C79" s="27" t="s">
        <v>338</v>
      </c>
      <c r="D79" s="41">
        <v>6</v>
      </c>
      <c r="E79" s="20" t="s">
        <v>10</v>
      </c>
      <c r="F79" s="54"/>
      <c r="G79" s="40">
        <f t="shared" si="7"/>
        <v>0</v>
      </c>
      <c r="H79" s="40" t="s">
        <v>11</v>
      </c>
      <c r="I79" s="40"/>
      <c r="J79" s="40">
        <f t="shared" si="8"/>
        <v>0</v>
      </c>
      <c r="K79" s="40" t="s">
        <v>11</v>
      </c>
      <c r="L79" s="35">
        <f t="shared" si="9"/>
        <v>0</v>
      </c>
      <c r="M79" s="53"/>
    </row>
    <row r="80" spans="2:13" x14ac:dyDescent="0.25">
      <c r="B80" s="18" t="s">
        <v>144</v>
      </c>
      <c r="C80" s="27" t="s">
        <v>339</v>
      </c>
      <c r="D80" s="41">
        <v>19</v>
      </c>
      <c r="E80" s="20" t="s">
        <v>10</v>
      </c>
      <c r="F80" s="54"/>
      <c r="G80" s="35">
        <f t="shared" si="7"/>
        <v>0</v>
      </c>
      <c r="H80" s="35" t="s">
        <v>11</v>
      </c>
      <c r="I80" s="35"/>
      <c r="J80" s="35">
        <f t="shared" si="8"/>
        <v>0</v>
      </c>
      <c r="K80" s="35" t="s">
        <v>11</v>
      </c>
      <c r="L80" s="35">
        <f t="shared" si="9"/>
        <v>0</v>
      </c>
      <c r="M80" s="53"/>
    </row>
    <row r="81" spans="2:13" x14ac:dyDescent="0.25">
      <c r="B81" s="18" t="s">
        <v>145</v>
      </c>
      <c r="C81" s="27" t="s">
        <v>340</v>
      </c>
      <c r="D81" s="41">
        <v>2</v>
      </c>
      <c r="E81" s="20" t="s">
        <v>10</v>
      </c>
      <c r="F81" s="54"/>
      <c r="G81" s="35">
        <f t="shared" si="7"/>
        <v>0</v>
      </c>
      <c r="H81" s="35" t="s">
        <v>11</v>
      </c>
      <c r="I81" s="35"/>
      <c r="J81" s="35">
        <f t="shared" si="8"/>
        <v>0</v>
      </c>
      <c r="K81" s="35" t="s">
        <v>11</v>
      </c>
      <c r="L81" s="35">
        <f t="shared" si="9"/>
        <v>0</v>
      </c>
      <c r="M81" s="53"/>
    </row>
    <row r="82" spans="2:13" x14ac:dyDescent="0.25">
      <c r="B82" s="18" t="s">
        <v>146</v>
      </c>
      <c r="C82" s="27" t="s">
        <v>341</v>
      </c>
      <c r="D82" s="41">
        <v>2</v>
      </c>
      <c r="E82" s="20" t="s">
        <v>10</v>
      </c>
      <c r="F82" s="54"/>
      <c r="G82" s="40">
        <f t="shared" si="7"/>
        <v>0</v>
      </c>
      <c r="H82" s="40" t="s">
        <v>11</v>
      </c>
      <c r="I82" s="40"/>
      <c r="J82" s="40">
        <f t="shared" si="8"/>
        <v>0</v>
      </c>
      <c r="K82" s="40" t="s">
        <v>11</v>
      </c>
      <c r="L82" s="35">
        <f t="shared" si="9"/>
        <v>0</v>
      </c>
      <c r="M82" s="53"/>
    </row>
    <row r="83" spans="2:13" x14ac:dyDescent="0.25">
      <c r="B83" s="18" t="s">
        <v>147</v>
      </c>
      <c r="C83" s="27" t="s">
        <v>342</v>
      </c>
      <c r="D83" s="41">
        <v>6</v>
      </c>
      <c r="E83" s="20" t="s">
        <v>10</v>
      </c>
      <c r="F83" s="54"/>
      <c r="G83" s="35">
        <f t="shared" si="7"/>
        <v>0</v>
      </c>
      <c r="H83" s="35" t="s">
        <v>11</v>
      </c>
      <c r="I83" s="35"/>
      <c r="J83" s="35">
        <f t="shared" si="8"/>
        <v>0</v>
      </c>
      <c r="K83" s="35" t="s">
        <v>11</v>
      </c>
      <c r="L83" s="35">
        <f t="shared" si="9"/>
        <v>0</v>
      </c>
      <c r="M83" s="53"/>
    </row>
    <row r="84" spans="2:13" x14ac:dyDescent="0.25">
      <c r="B84" s="18" t="s">
        <v>148</v>
      </c>
      <c r="C84" s="27" t="s">
        <v>343</v>
      </c>
      <c r="D84" s="41">
        <v>4</v>
      </c>
      <c r="E84" s="20" t="s">
        <v>10</v>
      </c>
      <c r="F84" s="54"/>
      <c r="G84" s="35">
        <f t="shared" si="7"/>
        <v>0</v>
      </c>
      <c r="H84" s="35" t="s">
        <v>11</v>
      </c>
      <c r="I84" s="35"/>
      <c r="J84" s="35">
        <f t="shared" si="8"/>
        <v>0</v>
      </c>
      <c r="K84" s="35" t="s">
        <v>11</v>
      </c>
      <c r="L84" s="35">
        <f t="shared" si="9"/>
        <v>0</v>
      </c>
      <c r="M84" s="53"/>
    </row>
    <row r="85" spans="2:13" x14ac:dyDescent="0.25">
      <c r="B85" s="18" t="s">
        <v>149</v>
      </c>
      <c r="C85" s="27" t="s">
        <v>344</v>
      </c>
      <c r="D85" s="41">
        <v>7</v>
      </c>
      <c r="E85" s="20" t="s">
        <v>10</v>
      </c>
      <c r="F85" s="54"/>
      <c r="G85" s="40">
        <f t="shared" si="7"/>
        <v>0</v>
      </c>
      <c r="H85" s="40" t="s">
        <v>11</v>
      </c>
      <c r="I85" s="40"/>
      <c r="J85" s="40">
        <f t="shared" si="8"/>
        <v>0</v>
      </c>
      <c r="K85" s="40" t="s">
        <v>11</v>
      </c>
      <c r="L85" s="35">
        <f t="shared" si="9"/>
        <v>0</v>
      </c>
      <c r="M85" s="53"/>
    </row>
    <row r="86" spans="2:13" x14ac:dyDescent="0.25">
      <c r="B86" s="18" t="s">
        <v>150</v>
      </c>
      <c r="C86" s="27" t="s">
        <v>345</v>
      </c>
      <c r="D86" s="41">
        <v>19</v>
      </c>
      <c r="E86" s="20" t="s">
        <v>10</v>
      </c>
      <c r="F86" s="54"/>
      <c r="G86" s="35">
        <f t="shared" si="7"/>
        <v>0</v>
      </c>
      <c r="H86" s="35" t="s">
        <v>11</v>
      </c>
      <c r="I86" s="35"/>
      <c r="J86" s="35">
        <f t="shared" si="8"/>
        <v>0</v>
      </c>
      <c r="K86" s="35" t="s">
        <v>11</v>
      </c>
      <c r="L86" s="35">
        <f t="shared" si="9"/>
        <v>0</v>
      </c>
      <c r="M86" s="53"/>
    </row>
    <row r="87" spans="2:13" x14ac:dyDescent="0.25">
      <c r="B87" s="18" t="s">
        <v>151</v>
      </c>
      <c r="C87" s="27" t="s">
        <v>346</v>
      </c>
      <c r="D87" s="41">
        <v>7</v>
      </c>
      <c r="E87" s="20" t="s">
        <v>10</v>
      </c>
      <c r="F87" s="54"/>
      <c r="G87" s="35">
        <f t="shared" si="7"/>
        <v>0</v>
      </c>
      <c r="H87" s="35" t="s">
        <v>11</v>
      </c>
      <c r="I87" s="35"/>
      <c r="J87" s="35">
        <f t="shared" si="8"/>
        <v>0</v>
      </c>
      <c r="K87" s="35" t="s">
        <v>11</v>
      </c>
      <c r="L87" s="35">
        <f t="shared" si="9"/>
        <v>0</v>
      </c>
      <c r="M87" s="53"/>
    </row>
    <row r="88" spans="2:13" x14ac:dyDescent="0.25">
      <c r="B88" s="18" t="s">
        <v>152</v>
      </c>
      <c r="C88" s="27" t="s">
        <v>347</v>
      </c>
      <c r="D88" s="41">
        <v>5</v>
      </c>
      <c r="E88" s="20" t="s">
        <v>10</v>
      </c>
      <c r="F88" s="54"/>
      <c r="G88" s="40">
        <f t="shared" si="7"/>
        <v>0</v>
      </c>
      <c r="H88" s="40" t="s">
        <v>11</v>
      </c>
      <c r="I88" s="40"/>
      <c r="J88" s="40">
        <f t="shared" si="8"/>
        <v>0</v>
      </c>
      <c r="K88" s="40" t="s">
        <v>11</v>
      </c>
      <c r="L88" s="35">
        <f t="shared" si="9"/>
        <v>0</v>
      </c>
      <c r="M88" s="53"/>
    </row>
    <row r="89" spans="2:13" x14ac:dyDescent="0.25">
      <c r="B89" s="18" t="s">
        <v>153</v>
      </c>
      <c r="C89" s="27" t="s">
        <v>348</v>
      </c>
      <c r="D89" s="41">
        <v>12</v>
      </c>
      <c r="E89" s="20" t="s">
        <v>10</v>
      </c>
      <c r="F89" s="54"/>
      <c r="G89" s="35">
        <f t="shared" si="7"/>
        <v>0</v>
      </c>
      <c r="H89" s="35" t="s">
        <v>11</v>
      </c>
      <c r="I89" s="35"/>
      <c r="J89" s="35">
        <f t="shared" si="8"/>
        <v>0</v>
      </c>
      <c r="K89" s="35" t="s">
        <v>11</v>
      </c>
      <c r="L89" s="35">
        <f t="shared" si="9"/>
        <v>0</v>
      </c>
      <c r="M89" s="53"/>
    </row>
    <row r="90" spans="2:13" x14ac:dyDescent="0.25">
      <c r="B90" s="18" t="s">
        <v>154</v>
      </c>
      <c r="C90" s="27" t="s">
        <v>349</v>
      </c>
      <c r="D90" s="41">
        <v>6</v>
      </c>
      <c r="E90" s="20" t="s">
        <v>10</v>
      </c>
      <c r="F90" s="54"/>
      <c r="G90" s="35">
        <f t="shared" si="7"/>
        <v>0</v>
      </c>
      <c r="H90" s="35" t="s">
        <v>11</v>
      </c>
      <c r="I90" s="35"/>
      <c r="J90" s="35">
        <f t="shared" si="8"/>
        <v>0</v>
      </c>
      <c r="K90" s="35" t="s">
        <v>11</v>
      </c>
      <c r="L90" s="35">
        <f t="shared" si="9"/>
        <v>0</v>
      </c>
      <c r="M90" s="53"/>
    </row>
    <row r="91" spans="2:13" x14ac:dyDescent="0.25">
      <c r="B91" s="18" t="s">
        <v>155</v>
      </c>
      <c r="C91" s="27" t="s">
        <v>350</v>
      </c>
      <c r="D91" s="41">
        <v>4</v>
      </c>
      <c r="E91" s="20" t="s">
        <v>10</v>
      </c>
      <c r="F91" s="54"/>
      <c r="G91" s="40">
        <f t="shared" si="7"/>
        <v>0</v>
      </c>
      <c r="H91" s="40" t="s">
        <v>11</v>
      </c>
      <c r="I91" s="40"/>
      <c r="J91" s="40">
        <f t="shared" si="8"/>
        <v>0</v>
      </c>
      <c r="K91" s="40" t="s">
        <v>11</v>
      </c>
      <c r="L91" s="35">
        <f t="shared" si="9"/>
        <v>0</v>
      </c>
      <c r="M91" s="53"/>
    </row>
    <row r="92" spans="2:13" x14ac:dyDescent="0.25">
      <c r="B92" s="18" t="s">
        <v>156</v>
      </c>
      <c r="C92" s="27" t="s">
        <v>351</v>
      </c>
      <c r="D92" s="41">
        <v>3</v>
      </c>
      <c r="E92" s="20" t="s">
        <v>10</v>
      </c>
      <c r="F92" s="54"/>
      <c r="G92" s="35">
        <f t="shared" si="7"/>
        <v>0</v>
      </c>
      <c r="H92" s="35" t="s">
        <v>11</v>
      </c>
      <c r="I92" s="35"/>
      <c r="J92" s="35">
        <f t="shared" si="8"/>
        <v>0</v>
      </c>
      <c r="K92" s="35" t="s">
        <v>11</v>
      </c>
      <c r="L92" s="35">
        <f t="shared" si="9"/>
        <v>0</v>
      </c>
      <c r="M92" s="53"/>
    </row>
    <row r="93" spans="2:13" x14ac:dyDescent="0.25">
      <c r="B93" s="18" t="s">
        <v>157</v>
      </c>
      <c r="C93" s="27" t="s">
        <v>352</v>
      </c>
      <c r="D93" s="41">
        <v>9</v>
      </c>
      <c r="E93" s="20" t="s">
        <v>10</v>
      </c>
      <c r="F93" s="54"/>
      <c r="G93" s="35">
        <f t="shared" si="7"/>
        <v>0</v>
      </c>
      <c r="H93" s="35" t="s">
        <v>11</v>
      </c>
      <c r="I93" s="35"/>
      <c r="J93" s="35">
        <f t="shared" si="8"/>
        <v>0</v>
      </c>
      <c r="K93" s="35" t="s">
        <v>11</v>
      </c>
      <c r="L93" s="35">
        <f t="shared" si="9"/>
        <v>0</v>
      </c>
      <c r="M93" s="53"/>
    </row>
    <row r="94" spans="2:13" x14ac:dyDescent="0.25">
      <c r="B94" s="18" t="s">
        <v>158</v>
      </c>
      <c r="C94" s="27" t="s">
        <v>353</v>
      </c>
      <c r="D94" s="41">
        <v>6</v>
      </c>
      <c r="E94" s="20" t="s">
        <v>10</v>
      </c>
      <c r="F94" s="54"/>
      <c r="G94" s="40">
        <f t="shared" si="7"/>
        <v>0</v>
      </c>
      <c r="H94" s="40" t="s">
        <v>11</v>
      </c>
      <c r="I94" s="40"/>
      <c r="J94" s="40">
        <f t="shared" si="8"/>
        <v>0</v>
      </c>
      <c r="K94" s="40" t="s">
        <v>11</v>
      </c>
      <c r="L94" s="35">
        <f t="shared" si="9"/>
        <v>0</v>
      </c>
      <c r="M94" s="53"/>
    </row>
    <row r="95" spans="2:13" x14ac:dyDescent="0.25">
      <c r="B95" s="18" t="s">
        <v>159</v>
      </c>
      <c r="C95" s="27" t="s">
        <v>354</v>
      </c>
      <c r="D95" s="41">
        <v>4</v>
      </c>
      <c r="E95" s="20" t="s">
        <v>10</v>
      </c>
      <c r="F95" s="54"/>
      <c r="G95" s="35">
        <f t="shared" si="7"/>
        <v>0</v>
      </c>
      <c r="H95" s="35" t="s">
        <v>11</v>
      </c>
      <c r="I95" s="35"/>
      <c r="J95" s="35">
        <f t="shared" si="8"/>
        <v>0</v>
      </c>
      <c r="K95" s="35" t="s">
        <v>11</v>
      </c>
      <c r="L95" s="35">
        <f t="shared" si="9"/>
        <v>0</v>
      </c>
      <c r="M95" s="53"/>
    </row>
    <row r="96" spans="2:13" x14ac:dyDescent="0.25">
      <c r="B96" s="18" t="s">
        <v>160</v>
      </c>
      <c r="C96" s="27" t="s">
        <v>355</v>
      </c>
      <c r="D96" s="41">
        <v>5</v>
      </c>
      <c r="E96" s="20" t="s">
        <v>10</v>
      </c>
      <c r="F96" s="54"/>
      <c r="G96" s="35">
        <f t="shared" si="7"/>
        <v>0</v>
      </c>
      <c r="H96" s="35" t="s">
        <v>11</v>
      </c>
      <c r="I96" s="35"/>
      <c r="J96" s="35">
        <f t="shared" si="8"/>
        <v>0</v>
      </c>
      <c r="K96" s="35" t="s">
        <v>11</v>
      </c>
      <c r="L96" s="35">
        <f t="shared" si="9"/>
        <v>0</v>
      </c>
      <c r="M96" s="53"/>
    </row>
    <row r="97" spans="2:13" x14ac:dyDescent="0.25">
      <c r="B97" s="18" t="s">
        <v>161</v>
      </c>
      <c r="C97" s="27" t="s">
        <v>356</v>
      </c>
      <c r="D97" s="41">
        <v>8</v>
      </c>
      <c r="E97" s="20" t="s">
        <v>10</v>
      </c>
      <c r="F97" s="54"/>
      <c r="G97" s="40">
        <f t="shared" si="7"/>
        <v>0</v>
      </c>
      <c r="H97" s="40" t="s">
        <v>11</v>
      </c>
      <c r="I97" s="40"/>
      <c r="J97" s="40">
        <f t="shared" si="8"/>
        <v>0</v>
      </c>
      <c r="K97" s="40" t="s">
        <v>11</v>
      </c>
      <c r="L97" s="35">
        <f t="shared" si="9"/>
        <v>0</v>
      </c>
      <c r="M97" s="53"/>
    </row>
    <row r="98" spans="2:13" x14ac:dyDescent="0.25">
      <c r="B98" s="18" t="s">
        <v>162</v>
      </c>
      <c r="C98" s="27" t="s">
        <v>357</v>
      </c>
      <c r="D98" s="41">
        <v>8</v>
      </c>
      <c r="E98" s="20" t="s">
        <v>10</v>
      </c>
      <c r="F98" s="54"/>
      <c r="G98" s="35">
        <f t="shared" si="7"/>
        <v>0</v>
      </c>
      <c r="H98" s="35" t="s">
        <v>11</v>
      </c>
      <c r="I98" s="35"/>
      <c r="J98" s="35">
        <f t="shared" si="8"/>
        <v>0</v>
      </c>
      <c r="K98" s="35" t="s">
        <v>11</v>
      </c>
      <c r="L98" s="35">
        <f t="shared" si="9"/>
        <v>0</v>
      </c>
      <c r="M98" s="53"/>
    </row>
    <row r="99" spans="2:13" x14ac:dyDescent="0.25">
      <c r="B99" s="18" t="s">
        <v>163</v>
      </c>
      <c r="C99" s="27" t="s">
        <v>358</v>
      </c>
      <c r="D99" s="41">
        <v>6</v>
      </c>
      <c r="E99" s="20" t="s">
        <v>10</v>
      </c>
      <c r="F99" s="54"/>
      <c r="G99" s="35">
        <f t="shared" si="7"/>
        <v>0</v>
      </c>
      <c r="H99" s="35" t="s">
        <v>11</v>
      </c>
      <c r="I99" s="35"/>
      <c r="J99" s="35">
        <f t="shared" si="8"/>
        <v>0</v>
      </c>
      <c r="K99" s="35" t="s">
        <v>11</v>
      </c>
      <c r="L99" s="35">
        <f t="shared" si="9"/>
        <v>0</v>
      </c>
      <c r="M99" s="53"/>
    </row>
    <row r="100" spans="2:13" x14ac:dyDescent="0.25">
      <c r="B100" s="18" t="s">
        <v>164</v>
      </c>
      <c r="C100" s="27" t="s">
        <v>359</v>
      </c>
      <c r="D100" s="41">
        <v>9</v>
      </c>
      <c r="E100" s="20" t="s">
        <v>10</v>
      </c>
      <c r="F100" s="54"/>
      <c r="G100" s="40">
        <f t="shared" si="7"/>
        <v>0</v>
      </c>
      <c r="H100" s="40" t="s">
        <v>11</v>
      </c>
      <c r="I100" s="40"/>
      <c r="J100" s="40">
        <f t="shared" si="8"/>
        <v>0</v>
      </c>
      <c r="K100" s="40" t="s">
        <v>11</v>
      </c>
      <c r="L100" s="35">
        <f t="shared" si="9"/>
        <v>0</v>
      </c>
      <c r="M100" s="53"/>
    </row>
    <row r="101" spans="2:13" x14ac:dyDescent="0.25">
      <c r="B101" s="18" t="s">
        <v>165</v>
      </c>
      <c r="C101" s="27" t="s">
        <v>360</v>
      </c>
      <c r="D101" s="41">
        <v>14</v>
      </c>
      <c r="E101" s="20" t="s">
        <v>10</v>
      </c>
      <c r="F101" s="54"/>
      <c r="G101" s="35">
        <f t="shared" si="7"/>
        <v>0</v>
      </c>
      <c r="H101" s="35" t="s">
        <v>11</v>
      </c>
      <c r="I101" s="35"/>
      <c r="J101" s="35">
        <f t="shared" si="8"/>
        <v>0</v>
      </c>
      <c r="K101" s="35" t="s">
        <v>11</v>
      </c>
      <c r="L101" s="35">
        <f t="shared" si="9"/>
        <v>0</v>
      </c>
      <c r="M101" s="53"/>
    </row>
    <row r="102" spans="2:13" x14ac:dyDescent="0.25">
      <c r="B102" s="18" t="s">
        <v>166</v>
      </c>
      <c r="C102" s="27" t="s">
        <v>361</v>
      </c>
      <c r="D102" s="41">
        <v>4</v>
      </c>
      <c r="E102" s="20" t="s">
        <v>10</v>
      </c>
      <c r="F102" s="54"/>
      <c r="G102" s="35">
        <f t="shared" si="7"/>
        <v>0</v>
      </c>
      <c r="H102" s="35" t="s">
        <v>11</v>
      </c>
      <c r="I102" s="35"/>
      <c r="J102" s="35">
        <f t="shared" si="8"/>
        <v>0</v>
      </c>
      <c r="K102" s="35" t="s">
        <v>11</v>
      </c>
      <c r="L102" s="35">
        <f t="shared" si="9"/>
        <v>0</v>
      </c>
      <c r="M102" s="53"/>
    </row>
    <row r="103" spans="2:13" x14ac:dyDescent="0.25">
      <c r="B103" s="18" t="s">
        <v>167</v>
      </c>
      <c r="C103" s="27" t="s">
        <v>362</v>
      </c>
      <c r="D103" s="41">
        <v>5</v>
      </c>
      <c r="E103" s="20" t="s">
        <v>10</v>
      </c>
      <c r="F103" s="54"/>
      <c r="G103" s="40">
        <f t="shared" si="7"/>
        <v>0</v>
      </c>
      <c r="H103" s="40" t="s">
        <v>11</v>
      </c>
      <c r="I103" s="40"/>
      <c r="J103" s="40">
        <f t="shared" si="8"/>
        <v>0</v>
      </c>
      <c r="K103" s="40" t="s">
        <v>11</v>
      </c>
      <c r="L103" s="35">
        <f t="shared" si="9"/>
        <v>0</v>
      </c>
      <c r="M103" s="53"/>
    </row>
    <row r="104" spans="2:13" x14ac:dyDescent="0.25">
      <c r="B104" s="18" t="s">
        <v>168</v>
      </c>
      <c r="C104" s="27" t="s">
        <v>363</v>
      </c>
      <c r="D104" s="41">
        <v>26</v>
      </c>
      <c r="E104" s="20" t="s">
        <v>10</v>
      </c>
      <c r="F104" s="54"/>
      <c r="G104" s="35">
        <f t="shared" si="7"/>
        <v>0</v>
      </c>
      <c r="H104" s="35" t="s">
        <v>11</v>
      </c>
      <c r="I104" s="35"/>
      <c r="J104" s="35">
        <f t="shared" si="8"/>
        <v>0</v>
      </c>
      <c r="K104" s="35" t="s">
        <v>11</v>
      </c>
      <c r="L104" s="35">
        <f t="shared" si="9"/>
        <v>0</v>
      </c>
      <c r="M104" s="53"/>
    </row>
    <row r="105" spans="2:13" x14ac:dyDescent="0.25">
      <c r="B105" s="18" t="s">
        <v>169</v>
      </c>
      <c r="C105" s="27" t="s">
        <v>364</v>
      </c>
      <c r="D105" s="41">
        <v>7</v>
      </c>
      <c r="E105" s="20" t="s">
        <v>10</v>
      </c>
      <c r="F105" s="54"/>
      <c r="G105" s="35">
        <f t="shared" si="7"/>
        <v>0</v>
      </c>
      <c r="H105" s="35" t="s">
        <v>11</v>
      </c>
      <c r="I105" s="35"/>
      <c r="J105" s="35">
        <f t="shared" si="8"/>
        <v>0</v>
      </c>
      <c r="K105" s="35" t="s">
        <v>11</v>
      </c>
      <c r="L105" s="35">
        <f t="shared" si="9"/>
        <v>0</v>
      </c>
      <c r="M105" s="53"/>
    </row>
    <row r="106" spans="2:13" x14ac:dyDescent="0.25">
      <c r="B106" s="18" t="s">
        <v>170</v>
      </c>
      <c r="C106" s="27" t="s">
        <v>365</v>
      </c>
      <c r="D106" s="41">
        <v>3</v>
      </c>
      <c r="E106" s="20" t="s">
        <v>10</v>
      </c>
      <c r="F106" s="54"/>
      <c r="G106" s="40">
        <f t="shared" si="7"/>
        <v>0</v>
      </c>
      <c r="H106" s="40" t="s">
        <v>11</v>
      </c>
      <c r="I106" s="40"/>
      <c r="J106" s="40">
        <f t="shared" si="8"/>
        <v>0</v>
      </c>
      <c r="K106" s="40" t="s">
        <v>11</v>
      </c>
      <c r="L106" s="35">
        <f t="shared" si="9"/>
        <v>0</v>
      </c>
      <c r="M106" s="53"/>
    </row>
    <row r="107" spans="2:13" x14ac:dyDescent="0.25">
      <c r="B107" s="18" t="s">
        <v>171</v>
      </c>
      <c r="C107" s="27" t="s">
        <v>366</v>
      </c>
      <c r="D107" s="41">
        <v>9</v>
      </c>
      <c r="E107" s="20" t="s">
        <v>10</v>
      </c>
      <c r="F107" s="54"/>
      <c r="G107" s="35">
        <f t="shared" si="7"/>
        <v>0</v>
      </c>
      <c r="H107" s="35" t="s">
        <v>11</v>
      </c>
      <c r="I107" s="35"/>
      <c r="J107" s="35">
        <f t="shared" si="8"/>
        <v>0</v>
      </c>
      <c r="K107" s="35" t="s">
        <v>11</v>
      </c>
      <c r="L107" s="35">
        <f t="shared" si="9"/>
        <v>0</v>
      </c>
      <c r="M107" s="53"/>
    </row>
    <row r="108" spans="2:13" x14ac:dyDescent="0.25">
      <c r="B108" s="18" t="s">
        <v>172</v>
      </c>
      <c r="C108" s="27" t="s">
        <v>367</v>
      </c>
      <c r="D108" s="41">
        <v>11</v>
      </c>
      <c r="E108" s="20" t="s">
        <v>10</v>
      </c>
      <c r="F108" s="54"/>
      <c r="G108" s="35">
        <f t="shared" si="7"/>
        <v>0</v>
      </c>
      <c r="H108" s="35" t="s">
        <v>11</v>
      </c>
      <c r="I108" s="35"/>
      <c r="J108" s="35">
        <f t="shared" si="8"/>
        <v>0</v>
      </c>
      <c r="K108" s="35" t="s">
        <v>11</v>
      </c>
      <c r="L108" s="35">
        <f t="shared" si="9"/>
        <v>0</v>
      </c>
      <c r="M108" s="53"/>
    </row>
    <row r="109" spans="2:13" x14ac:dyDescent="0.25">
      <c r="B109" s="18" t="s">
        <v>173</v>
      </c>
      <c r="C109" s="27" t="s">
        <v>368</v>
      </c>
      <c r="D109" s="41">
        <v>15</v>
      </c>
      <c r="E109" s="20" t="s">
        <v>10</v>
      </c>
      <c r="F109" s="54"/>
      <c r="G109" s="40">
        <f t="shared" si="7"/>
        <v>0</v>
      </c>
      <c r="H109" s="40" t="s">
        <v>11</v>
      </c>
      <c r="I109" s="40"/>
      <c r="J109" s="40">
        <f t="shared" si="8"/>
        <v>0</v>
      </c>
      <c r="K109" s="40" t="s">
        <v>11</v>
      </c>
      <c r="L109" s="35">
        <f t="shared" si="9"/>
        <v>0</v>
      </c>
      <c r="M109" s="53"/>
    </row>
    <row r="110" spans="2:13" x14ac:dyDescent="0.25">
      <c r="B110" s="18" t="s">
        <v>174</v>
      </c>
      <c r="C110" s="27" t="s">
        <v>369</v>
      </c>
      <c r="D110" s="41">
        <v>5</v>
      </c>
      <c r="E110" s="20" t="s">
        <v>10</v>
      </c>
      <c r="F110" s="54"/>
      <c r="G110" s="35">
        <f t="shared" si="7"/>
        <v>0</v>
      </c>
      <c r="H110" s="35" t="s">
        <v>11</v>
      </c>
      <c r="I110" s="35"/>
      <c r="J110" s="35">
        <f t="shared" si="8"/>
        <v>0</v>
      </c>
      <c r="K110" s="35" t="s">
        <v>11</v>
      </c>
      <c r="L110" s="35">
        <f t="shared" si="9"/>
        <v>0</v>
      </c>
      <c r="M110" s="53"/>
    </row>
    <row r="111" spans="2:13" x14ac:dyDescent="0.25">
      <c r="B111" s="18" t="s">
        <v>175</v>
      </c>
      <c r="C111" s="27" t="s">
        <v>370</v>
      </c>
      <c r="D111" s="41">
        <v>12</v>
      </c>
      <c r="E111" s="20" t="s">
        <v>10</v>
      </c>
      <c r="F111" s="54"/>
      <c r="G111" s="35">
        <f t="shared" si="7"/>
        <v>0</v>
      </c>
      <c r="H111" s="35" t="s">
        <v>11</v>
      </c>
      <c r="I111" s="35"/>
      <c r="J111" s="35">
        <f t="shared" si="8"/>
        <v>0</v>
      </c>
      <c r="K111" s="35" t="s">
        <v>11</v>
      </c>
      <c r="L111" s="35">
        <f t="shared" si="9"/>
        <v>0</v>
      </c>
      <c r="M111" s="53"/>
    </row>
    <row r="112" spans="2:13" x14ac:dyDescent="0.25">
      <c r="B112" s="18" t="s">
        <v>176</v>
      </c>
      <c r="C112" s="27" t="s">
        <v>371</v>
      </c>
      <c r="D112" s="41">
        <v>45</v>
      </c>
      <c r="E112" s="20" t="s">
        <v>10</v>
      </c>
      <c r="F112" s="54"/>
      <c r="G112" s="40">
        <f t="shared" si="7"/>
        <v>0</v>
      </c>
      <c r="H112" s="40" t="s">
        <v>11</v>
      </c>
      <c r="I112" s="40"/>
      <c r="J112" s="40">
        <f t="shared" si="8"/>
        <v>0</v>
      </c>
      <c r="K112" s="40" t="s">
        <v>11</v>
      </c>
      <c r="L112" s="35">
        <f t="shared" si="9"/>
        <v>0</v>
      </c>
      <c r="M112" s="53"/>
    </row>
    <row r="113" spans="2:13" x14ac:dyDescent="0.25">
      <c r="B113" s="18" t="s">
        <v>177</v>
      </c>
      <c r="C113" s="27" t="s">
        <v>372</v>
      </c>
      <c r="D113" s="41">
        <v>2</v>
      </c>
      <c r="E113" s="20" t="s">
        <v>10</v>
      </c>
      <c r="F113" s="54"/>
      <c r="G113" s="35">
        <f t="shared" si="7"/>
        <v>0</v>
      </c>
      <c r="H113" s="35" t="s">
        <v>11</v>
      </c>
      <c r="I113" s="35"/>
      <c r="J113" s="35">
        <f t="shared" si="8"/>
        <v>0</v>
      </c>
      <c r="K113" s="35" t="s">
        <v>11</v>
      </c>
      <c r="L113" s="35">
        <f t="shared" si="9"/>
        <v>0</v>
      </c>
      <c r="M113" s="53"/>
    </row>
    <row r="114" spans="2:13" x14ac:dyDescent="0.25">
      <c r="B114" s="18" t="s">
        <v>178</v>
      </c>
      <c r="C114" s="27" t="s">
        <v>373</v>
      </c>
      <c r="D114" s="41">
        <v>2</v>
      </c>
      <c r="E114" s="20" t="s">
        <v>10</v>
      </c>
      <c r="F114" s="54"/>
      <c r="G114" s="35">
        <f t="shared" si="7"/>
        <v>0</v>
      </c>
      <c r="H114" s="35" t="s">
        <v>11</v>
      </c>
      <c r="I114" s="35"/>
      <c r="J114" s="35">
        <f t="shared" si="8"/>
        <v>0</v>
      </c>
      <c r="K114" s="35" t="s">
        <v>11</v>
      </c>
      <c r="L114" s="35">
        <f t="shared" si="9"/>
        <v>0</v>
      </c>
      <c r="M114" s="53"/>
    </row>
    <row r="115" spans="2:13" x14ac:dyDescent="0.25">
      <c r="B115" s="18" t="s">
        <v>179</v>
      </c>
      <c r="C115" s="27" t="s">
        <v>374</v>
      </c>
      <c r="D115" s="41">
        <v>1</v>
      </c>
      <c r="E115" s="20" t="s">
        <v>10</v>
      </c>
      <c r="F115" s="54"/>
      <c r="G115" s="40">
        <f t="shared" si="7"/>
        <v>0</v>
      </c>
      <c r="H115" s="40" t="s">
        <v>11</v>
      </c>
      <c r="I115" s="40"/>
      <c r="J115" s="40">
        <f t="shared" si="8"/>
        <v>0</v>
      </c>
      <c r="K115" s="40" t="s">
        <v>11</v>
      </c>
      <c r="L115" s="35">
        <f t="shared" si="9"/>
        <v>0</v>
      </c>
      <c r="M115" s="53"/>
    </row>
    <row r="116" spans="2:13" x14ac:dyDescent="0.25">
      <c r="B116" s="18" t="s">
        <v>180</v>
      </c>
      <c r="C116" s="27" t="s">
        <v>375</v>
      </c>
      <c r="D116" s="41">
        <v>20</v>
      </c>
      <c r="E116" s="20" t="s">
        <v>10</v>
      </c>
      <c r="F116" s="54"/>
      <c r="G116" s="35">
        <f t="shared" si="7"/>
        <v>0</v>
      </c>
      <c r="H116" s="35" t="s">
        <v>11</v>
      </c>
      <c r="I116" s="35"/>
      <c r="J116" s="35">
        <f t="shared" si="8"/>
        <v>0</v>
      </c>
      <c r="K116" s="35" t="s">
        <v>11</v>
      </c>
      <c r="L116" s="35">
        <f t="shared" si="9"/>
        <v>0</v>
      </c>
      <c r="M116" s="53"/>
    </row>
    <row r="117" spans="2:13" x14ac:dyDescent="0.25">
      <c r="B117" s="18" t="s">
        <v>181</v>
      </c>
      <c r="C117" s="27" t="s">
        <v>376</v>
      </c>
      <c r="D117" s="41">
        <v>4</v>
      </c>
      <c r="E117" s="20" t="s">
        <v>10</v>
      </c>
      <c r="F117" s="54"/>
      <c r="G117" s="35">
        <f t="shared" si="7"/>
        <v>0</v>
      </c>
      <c r="H117" s="35" t="s">
        <v>11</v>
      </c>
      <c r="I117" s="35"/>
      <c r="J117" s="35">
        <f t="shared" si="8"/>
        <v>0</v>
      </c>
      <c r="K117" s="35" t="s">
        <v>11</v>
      </c>
      <c r="L117" s="35">
        <f t="shared" si="9"/>
        <v>0</v>
      </c>
      <c r="M117" s="53"/>
    </row>
    <row r="118" spans="2:13" x14ac:dyDescent="0.25">
      <c r="B118" s="18" t="s">
        <v>182</v>
      </c>
      <c r="C118" s="27" t="s">
        <v>377</v>
      </c>
      <c r="D118" s="41">
        <v>6</v>
      </c>
      <c r="E118" s="20" t="s">
        <v>10</v>
      </c>
      <c r="F118" s="54"/>
      <c r="G118" s="40">
        <f t="shared" si="7"/>
        <v>0</v>
      </c>
      <c r="H118" s="40" t="s">
        <v>11</v>
      </c>
      <c r="I118" s="40"/>
      <c r="J118" s="40">
        <f t="shared" si="8"/>
        <v>0</v>
      </c>
      <c r="K118" s="40" t="s">
        <v>11</v>
      </c>
      <c r="L118" s="35">
        <f t="shared" si="9"/>
        <v>0</v>
      </c>
      <c r="M118" s="53"/>
    </row>
    <row r="119" spans="2:13" x14ac:dyDescent="0.25">
      <c r="B119" s="18" t="s">
        <v>183</v>
      </c>
      <c r="C119" s="27" t="s">
        <v>378</v>
      </c>
      <c r="D119" s="41">
        <v>5</v>
      </c>
      <c r="E119" s="20" t="s">
        <v>10</v>
      </c>
      <c r="F119" s="54"/>
      <c r="G119" s="35">
        <f t="shared" si="7"/>
        <v>0</v>
      </c>
      <c r="H119" s="35" t="s">
        <v>11</v>
      </c>
      <c r="I119" s="35"/>
      <c r="J119" s="35">
        <f t="shared" si="8"/>
        <v>0</v>
      </c>
      <c r="K119" s="35" t="s">
        <v>11</v>
      </c>
      <c r="L119" s="35">
        <f t="shared" si="9"/>
        <v>0</v>
      </c>
      <c r="M119" s="53"/>
    </row>
    <row r="120" spans="2:13" x14ac:dyDescent="0.25">
      <c r="B120" s="18" t="s">
        <v>184</v>
      </c>
      <c r="C120" s="27" t="s">
        <v>379</v>
      </c>
      <c r="D120" s="41">
        <v>3</v>
      </c>
      <c r="E120" s="20" t="s">
        <v>10</v>
      </c>
      <c r="F120" s="54"/>
      <c r="G120" s="35">
        <f t="shared" si="7"/>
        <v>0</v>
      </c>
      <c r="H120" s="35" t="s">
        <v>11</v>
      </c>
      <c r="I120" s="35"/>
      <c r="J120" s="35">
        <f t="shared" si="8"/>
        <v>0</v>
      </c>
      <c r="K120" s="35" t="s">
        <v>11</v>
      </c>
      <c r="L120" s="35">
        <f t="shared" si="9"/>
        <v>0</v>
      </c>
      <c r="M120" s="53"/>
    </row>
    <row r="121" spans="2:13" x14ac:dyDescent="0.25">
      <c r="B121" s="18" t="s">
        <v>185</v>
      </c>
      <c r="C121" s="27" t="s">
        <v>380</v>
      </c>
      <c r="D121" s="41">
        <v>2</v>
      </c>
      <c r="E121" s="20" t="s">
        <v>10</v>
      </c>
      <c r="F121" s="54"/>
      <c r="G121" s="40">
        <f t="shared" si="7"/>
        <v>0</v>
      </c>
      <c r="H121" s="40" t="s">
        <v>11</v>
      </c>
      <c r="I121" s="40"/>
      <c r="J121" s="40">
        <f t="shared" si="8"/>
        <v>0</v>
      </c>
      <c r="K121" s="40" t="s">
        <v>11</v>
      </c>
      <c r="L121" s="35">
        <f t="shared" si="9"/>
        <v>0</v>
      </c>
      <c r="M121" s="53"/>
    </row>
    <row r="122" spans="2:13" x14ac:dyDescent="0.25">
      <c r="B122" s="18" t="s">
        <v>186</v>
      </c>
      <c r="C122" s="27" t="s">
        <v>381</v>
      </c>
      <c r="D122" s="41">
        <v>9</v>
      </c>
      <c r="E122" s="20" t="s">
        <v>10</v>
      </c>
      <c r="F122" s="54"/>
      <c r="G122" s="35">
        <f t="shared" si="7"/>
        <v>0</v>
      </c>
      <c r="H122" s="35" t="s">
        <v>11</v>
      </c>
      <c r="I122" s="35"/>
      <c r="J122" s="35">
        <f t="shared" si="8"/>
        <v>0</v>
      </c>
      <c r="K122" s="35" t="s">
        <v>11</v>
      </c>
      <c r="L122" s="35">
        <f t="shared" si="9"/>
        <v>0</v>
      </c>
      <c r="M122" s="53"/>
    </row>
    <row r="123" spans="2:13" x14ac:dyDescent="0.25">
      <c r="B123" s="18" t="s">
        <v>187</v>
      </c>
      <c r="C123" s="27" t="s">
        <v>382</v>
      </c>
      <c r="D123" s="41">
        <v>9</v>
      </c>
      <c r="E123" s="20" t="s">
        <v>10</v>
      </c>
      <c r="F123" s="54"/>
      <c r="G123" s="35">
        <f t="shared" si="7"/>
        <v>0</v>
      </c>
      <c r="H123" s="35" t="s">
        <v>11</v>
      </c>
      <c r="I123" s="35"/>
      <c r="J123" s="35">
        <f t="shared" si="8"/>
        <v>0</v>
      </c>
      <c r="K123" s="35" t="s">
        <v>11</v>
      </c>
      <c r="L123" s="35">
        <f t="shared" si="9"/>
        <v>0</v>
      </c>
      <c r="M123" s="53"/>
    </row>
    <row r="124" spans="2:13" x14ac:dyDescent="0.25">
      <c r="B124" s="18" t="s">
        <v>188</v>
      </c>
      <c r="C124" s="27" t="s">
        <v>383</v>
      </c>
      <c r="D124" s="41">
        <v>8</v>
      </c>
      <c r="E124" s="20" t="s">
        <v>10</v>
      </c>
      <c r="F124" s="54"/>
      <c r="G124" s="40">
        <f t="shared" si="7"/>
        <v>0</v>
      </c>
      <c r="H124" s="40" t="s">
        <v>11</v>
      </c>
      <c r="I124" s="40"/>
      <c r="J124" s="40">
        <f t="shared" si="8"/>
        <v>0</v>
      </c>
      <c r="K124" s="40" t="s">
        <v>11</v>
      </c>
      <c r="L124" s="35">
        <f t="shared" si="9"/>
        <v>0</v>
      </c>
      <c r="M124" s="53"/>
    </row>
    <row r="125" spans="2:13" x14ac:dyDescent="0.25">
      <c r="B125" s="18" t="s">
        <v>189</v>
      </c>
      <c r="C125" s="27" t="s">
        <v>384</v>
      </c>
      <c r="D125" s="41">
        <v>5</v>
      </c>
      <c r="E125" s="20" t="s">
        <v>10</v>
      </c>
      <c r="F125" s="54"/>
      <c r="G125" s="35">
        <f t="shared" si="7"/>
        <v>0</v>
      </c>
      <c r="H125" s="35" t="s">
        <v>11</v>
      </c>
      <c r="I125" s="35"/>
      <c r="J125" s="35">
        <f t="shared" si="8"/>
        <v>0</v>
      </c>
      <c r="K125" s="35" t="s">
        <v>11</v>
      </c>
      <c r="L125" s="35">
        <f t="shared" si="9"/>
        <v>0</v>
      </c>
      <c r="M125" s="53"/>
    </row>
    <row r="126" spans="2:13" x14ac:dyDescent="0.25">
      <c r="B126" s="18" t="s">
        <v>207</v>
      </c>
      <c r="C126" s="27" t="s">
        <v>385</v>
      </c>
      <c r="D126" s="41">
        <v>4</v>
      </c>
      <c r="E126" s="20" t="s">
        <v>10</v>
      </c>
      <c r="F126" s="54"/>
      <c r="G126" s="35">
        <f t="shared" si="7"/>
        <v>0</v>
      </c>
      <c r="H126" s="35" t="s">
        <v>11</v>
      </c>
      <c r="I126" s="35"/>
      <c r="J126" s="35">
        <f t="shared" si="8"/>
        <v>0</v>
      </c>
      <c r="K126" s="35" t="s">
        <v>11</v>
      </c>
      <c r="L126" s="35">
        <f t="shared" si="9"/>
        <v>0</v>
      </c>
      <c r="M126" s="53"/>
    </row>
    <row r="127" spans="2:13" x14ac:dyDescent="0.25">
      <c r="B127" s="18" t="s">
        <v>208</v>
      </c>
      <c r="C127" s="27" t="s">
        <v>386</v>
      </c>
      <c r="D127" s="41">
        <v>2</v>
      </c>
      <c r="E127" s="20" t="s">
        <v>10</v>
      </c>
      <c r="F127" s="54"/>
      <c r="G127" s="40">
        <f t="shared" si="7"/>
        <v>0</v>
      </c>
      <c r="H127" s="40" t="s">
        <v>11</v>
      </c>
      <c r="I127" s="40"/>
      <c r="J127" s="40">
        <f t="shared" si="8"/>
        <v>0</v>
      </c>
      <c r="K127" s="40" t="s">
        <v>11</v>
      </c>
      <c r="L127" s="35">
        <f t="shared" si="9"/>
        <v>0</v>
      </c>
      <c r="M127" s="53"/>
    </row>
    <row r="128" spans="2:13" x14ac:dyDescent="0.25">
      <c r="B128" s="18" t="s">
        <v>209</v>
      </c>
      <c r="C128" s="27" t="s">
        <v>387</v>
      </c>
      <c r="D128" s="41">
        <v>2</v>
      </c>
      <c r="E128" s="20" t="s">
        <v>10</v>
      </c>
      <c r="F128" s="54"/>
      <c r="G128" s="35">
        <f t="shared" si="7"/>
        <v>0</v>
      </c>
      <c r="H128" s="35" t="s">
        <v>11</v>
      </c>
      <c r="I128" s="35"/>
      <c r="J128" s="35">
        <f t="shared" si="8"/>
        <v>0</v>
      </c>
      <c r="K128" s="35" t="s">
        <v>11</v>
      </c>
      <c r="L128" s="35">
        <f t="shared" si="9"/>
        <v>0</v>
      </c>
      <c r="M128" s="53"/>
    </row>
    <row r="129" spans="2:14" x14ac:dyDescent="0.25">
      <c r="B129" s="18" t="s">
        <v>211</v>
      </c>
      <c r="C129" s="27" t="s">
        <v>388</v>
      </c>
      <c r="D129" s="41">
        <v>8</v>
      </c>
      <c r="E129" s="20" t="s">
        <v>10</v>
      </c>
      <c r="F129" s="54"/>
      <c r="G129" s="35">
        <f t="shared" si="7"/>
        <v>0</v>
      </c>
      <c r="H129" s="35" t="s">
        <v>11</v>
      </c>
      <c r="I129" s="35"/>
      <c r="J129" s="35">
        <f t="shared" si="8"/>
        <v>0</v>
      </c>
      <c r="K129" s="35" t="s">
        <v>11</v>
      </c>
      <c r="L129" s="35">
        <f t="shared" si="9"/>
        <v>0</v>
      </c>
      <c r="M129" s="53"/>
    </row>
    <row r="130" spans="2:14" x14ac:dyDescent="0.25">
      <c r="B130" s="18" t="s">
        <v>212</v>
      </c>
      <c r="C130" s="27" t="s">
        <v>262</v>
      </c>
      <c r="D130" s="41">
        <v>165</v>
      </c>
      <c r="E130" s="20" t="s">
        <v>10</v>
      </c>
      <c r="F130" s="54"/>
      <c r="G130" s="40">
        <f t="shared" si="7"/>
        <v>0</v>
      </c>
      <c r="H130" s="40" t="s">
        <v>11</v>
      </c>
      <c r="I130" s="40"/>
      <c r="J130" s="40">
        <f t="shared" si="8"/>
        <v>0</v>
      </c>
      <c r="K130" s="40" t="s">
        <v>11</v>
      </c>
      <c r="L130" s="35">
        <f t="shared" si="9"/>
        <v>0</v>
      </c>
      <c r="M130" s="53"/>
    </row>
    <row r="131" spans="2:14" x14ac:dyDescent="0.25">
      <c r="B131" s="18" t="s">
        <v>224</v>
      </c>
      <c r="C131" s="42" t="s">
        <v>261</v>
      </c>
      <c r="D131" s="41">
        <f>D160</f>
        <v>1384</v>
      </c>
      <c r="E131" s="20" t="s">
        <v>10</v>
      </c>
      <c r="F131" s="54"/>
      <c r="G131" s="40">
        <f t="shared" si="7"/>
        <v>0</v>
      </c>
      <c r="H131" s="40" t="s">
        <v>11</v>
      </c>
      <c r="I131" s="22"/>
      <c r="J131" s="40">
        <f t="shared" si="8"/>
        <v>0</v>
      </c>
      <c r="K131" s="40" t="s">
        <v>11</v>
      </c>
      <c r="L131" s="22">
        <f t="shared" si="9"/>
        <v>0</v>
      </c>
      <c r="M131" s="53"/>
    </row>
    <row r="132" spans="2:14" x14ac:dyDescent="0.25">
      <c r="B132" s="18" t="s">
        <v>225</v>
      </c>
      <c r="C132" s="27" t="s">
        <v>190</v>
      </c>
      <c r="D132" s="37">
        <v>2</v>
      </c>
      <c r="E132" s="20" t="s">
        <v>10</v>
      </c>
      <c r="F132" s="54"/>
      <c r="G132" s="40">
        <f t="shared" si="0"/>
        <v>0</v>
      </c>
      <c r="H132" s="40" t="s">
        <v>11</v>
      </c>
      <c r="I132" s="22"/>
      <c r="J132" s="40">
        <f t="shared" si="1"/>
        <v>0</v>
      </c>
      <c r="K132" s="40" t="s">
        <v>11</v>
      </c>
      <c r="L132" s="22">
        <f t="shared" ref="L132" si="10">D132*F132*0.21</f>
        <v>0</v>
      </c>
      <c r="M132" s="55"/>
      <c r="N132" s="56"/>
    </row>
    <row r="133" spans="2:14" x14ac:dyDescent="0.25">
      <c r="B133" s="18" t="s">
        <v>226</v>
      </c>
      <c r="C133" s="27" t="s">
        <v>60</v>
      </c>
      <c r="D133" s="37">
        <v>31</v>
      </c>
      <c r="E133" s="20" t="s">
        <v>10</v>
      </c>
      <c r="F133" s="54"/>
      <c r="G133" s="40">
        <f t="shared" ref="G133:G134" si="11">D133*F133</f>
        <v>0</v>
      </c>
      <c r="H133" s="40" t="s">
        <v>11</v>
      </c>
      <c r="I133" s="22"/>
      <c r="J133" s="40">
        <f t="shared" ref="J133:J134" si="12">G133*1.21</f>
        <v>0</v>
      </c>
      <c r="K133" s="40" t="s">
        <v>11</v>
      </c>
      <c r="L133" s="22">
        <f t="shared" ref="L133:L134" si="13">D133*F133*0.21</f>
        <v>0</v>
      </c>
      <c r="M133" s="55"/>
      <c r="N133" s="56"/>
    </row>
    <row r="134" spans="2:14" x14ac:dyDescent="0.25">
      <c r="B134" s="18" t="s">
        <v>227</v>
      </c>
      <c r="C134" s="27" t="s">
        <v>191</v>
      </c>
      <c r="D134" s="37">
        <v>12</v>
      </c>
      <c r="E134" s="20" t="s">
        <v>10</v>
      </c>
      <c r="F134" s="54"/>
      <c r="G134" s="40">
        <f t="shared" si="11"/>
        <v>0</v>
      </c>
      <c r="H134" s="40" t="s">
        <v>11</v>
      </c>
      <c r="I134" s="22"/>
      <c r="J134" s="40">
        <f t="shared" si="12"/>
        <v>0</v>
      </c>
      <c r="K134" s="40" t="s">
        <v>11</v>
      </c>
      <c r="L134" s="22">
        <f t="shared" si="13"/>
        <v>0</v>
      </c>
      <c r="M134" s="55"/>
      <c r="N134" s="56"/>
    </row>
    <row r="135" spans="2:14" x14ac:dyDescent="0.25">
      <c r="B135" s="18" t="s">
        <v>228</v>
      </c>
      <c r="C135" s="27" t="s">
        <v>92</v>
      </c>
      <c r="D135" s="37">
        <v>9</v>
      </c>
      <c r="E135" s="20" t="s">
        <v>10</v>
      </c>
      <c r="F135" s="54"/>
      <c r="G135" s="40">
        <f t="shared" ref="G135:G136" si="14">D135*F135</f>
        <v>0</v>
      </c>
      <c r="H135" s="40" t="s">
        <v>11</v>
      </c>
      <c r="I135" s="22"/>
      <c r="J135" s="40">
        <f t="shared" ref="J135:J136" si="15">G135*1.21</f>
        <v>0</v>
      </c>
      <c r="K135" s="40" t="s">
        <v>11</v>
      </c>
      <c r="L135" s="22">
        <f t="shared" ref="L135:L136" si="16">D135*F135*0.21</f>
        <v>0</v>
      </c>
      <c r="M135" s="55"/>
      <c r="N135" s="56"/>
    </row>
    <row r="136" spans="2:14" x14ac:dyDescent="0.25">
      <c r="B136" s="18" t="s">
        <v>229</v>
      </c>
      <c r="C136" s="27" t="s">
        <v>192</v>
      </c>
      <c r="D136" s="37">
        <v>6</v>
      </c>
      <c r="E136" s="20" t="s">
        <v>10</v>
      </c>
      <c r="F136" s="54"/>
      <c r="G136" s="40">
        <f t="shared" si="14"/>
        <v>0</v>
      </c>
      <c r="H136" s="40" t="s">
        <v>11</v>
      </c>
      <c r="I136" s="22"/>
      <c r="J136" s="40">
        <f t="shared" si="15"/>
        <v>0</v>
      </c>
      <c r="K136" s="40" t="s">
        <v>11</v>
      </c>
      <c r="L136" s="22">
        <f t="shared" si="16"/>
        <v>0</v>
      </c>
      <c r="M136" s="55"/>
      <c r="N136" s="56"/>
    </row>
    <row r="137" spans="2:14" x14ac:dyDescent="0.25">
      <c r="B137" s="18" t="s">
        <v>230</v>
      </c>
      <c r="C137" s="27" t="s">
        <v>193</v>
      </c>
      <c r="D137" s="37">
        <v>2</v>
      </c>
      <c r="E137" s="20" t="s">
        <v>10</v>
      </c>
      <c r="F137" s="54"/>
      <c r="G137" s="40">
        <f t="shared" ref="G137:G150" si="17">D137*F137</f>
        <v>0</v>
      </c>
      <c r="H137" s="40" t="s">
        <v>11</v>
      </c>
      <c r="I137" s="22"/>
      <c r="J137" s="40">
        <f t="shared" ref="J137:J150" si="18">G137*1.21</f>
        <v>0</v>
      </c>
      <c r="K137" s="40" t="s">
        <v>11</v>
      </c>
      <c r="L137" s="22">
        <f t="shared" ref="L137:L151" si="19">D137*F137*0.21</f>
        <v>0</v>
      </c>
      <c r="M137" s="55"/>
      <c r="N137" s="56"/>
    </row>
    <row r="138" spans="2:14" x14ac:dyDescent="0.25">
      <c r="B138" s="18" t="s">
        <v>231</v>
      </c>
      <c r="C138" s="27" t="s">
        <v>194</v>
      </c>
      <c r="D138" s="37">
        <v>2</v>
      </c>
      <c r="E138" s="20" t="s">
        <v>10</v>
      </c>
      <c r="F138" s="54"/>
      <c r="G138" s="40">
        <f t="shared" si="17"/>
        <v>0</v>
      </c>
      <c r="H138" s="40" t="s">
        <v>11</v>
      </c>
      <c r="I138" s="22"/>
      <c r="J138" s="40">
        <f t="shared" si="18"/>
        <v>0</v>
      </c>
      <c r="K138" s="40" t="s">
        <v>11</v>
      </c>
      <c r="L138" s="22">
        <f t="shared" si="19"/>
        <v>0</v>
      </c>
      <c r="M138" s="55"/>
      <c r="N138" s="56"/>
    </row>
    <row r="139" spans="2:14" x14ac:dyDescent="0.25">
      <c r="B139" s="18" t="s">
        <v>232</v>
      </c>
      <c r="C139" s="27" t="s">
        <v>222</v>
      </c>
      <c r="D139" s="37">
        <v>2</v>
      </c>
      <c r="E139" s="20" t="s">
        <v>10</v>
      </c>
      <c r="F139" s="54"/>
      <c r="G139" s="40">
        <f t="shared" ref="G139:G148" si="20">D139*F139</f>
        <v>0</v>
      </c>
      <c r="H139" s="40" t="s">
        <v>11</v>
      </c>
      <c r="I139" s="22"/>
      <c r="J139" s="40">
        <f t="shared" ref="J139:J148" si="21">G139*1.21</f>
        <v>0</v>
      </c>
      <c r="K139" s="40" t="s">
        <v>11</v>
      </c>
      <c r="L139" s="22">
        <f t="shared" ref="L139:L148" si="22">D139*F139*0.21</f>
        <v>0</v>
      </c>
      <c r="M139" s="55"/>
      <c r="N139" s="56"/>
    </row>
    <row r="140" spans="2:14" x14ac:dyDescent="0.25">
      <c r="B140" s="18" t="s">
        <v>233</v>
      </c>
      <c r="C140" s="27" t="s">
        <v>213</v>
      </c>
      <c r="D140" s="37">
        <v>2</v>
      </c>
      <c r="E140" s="20" t="s">
        <v>10</v>
      </c>
      <c r="F140" s="54"/>
      <c r="G140" s="40">
        <f t="shared" si="20"/>
        <v>0</v>
      </c>
      <c r="H140" s="40" t="s">
        <v>11</v>
      </c>
      <c r="I140" s="22"/>
      <c r="J140" s="40">
        <f t="shared" si="21"/>
        <v>0</v>
      </c>
      <c r="K140" s="40" t="s">
        <v>11</v>
      </c>
      <c r="L140" s="22">
        <f t="shared" si="22"/>
        <v>0</v>
      </c>
      <c r="M140" s="55"/>
      <c r="N140" s="56"/>
    </row>
    <row r="141" spans="2:14" x14ac:dyDescent="0.25">
      <c r="B141" s="18" t="s">
        <v>234</v>
      </c>
      <c r="C141" s="27" t="s">
        <v>214</v>
      </c>
      <c r="D141" s="37">
        <v>1</v>
      </c>
      <c r="E141" s="20" t="s">
        <v>10</v>
      </c>
      <c r="F141" s="54"/>
      <c r="G141" s="40">
        <f t="shared" si="20"/>
        <v>0</v>
      </c>
      <c r="H141" s="40" t="s">
        <v>11</v>
      </c>
      <c r="I141" s="22"/>
      <c r="J141" s="40">
        <f t="shared" si="21"/>
        <v>0</v>
      </c>
      <c r="K141" s="40" t="s">
        <v>11</v>
      </c>
      <c r="L141" s="22">
        <f t="shared" si="22"/>
        <v>0</v>
      </c>
      <c r="M141" s="55"/>
      <c r="N141" s="56"/>
    </row>
    <row r="142" spans="2:14" x14ac:dyDescent="0.25">
      <c r="B142" s="18" t="s">
        <v>235</v>
      </c>
      <c r="C142" s="27" t="s">
        <v>215</v>
      </c>
      <c r="D142" s="37">
        <v>1</v>
      </c>
      <c r="E142" s="20" t="s">
        <v>10</v>
      </c>
      <c r="F142" s="54"/>
      <c r="G142" s="40">
        <f t="shared" si="20"/>
        <v>0</v>
      </c>
      <c r="H142" s="40" t="s">
        <v>11</v>
      </c>
      <c r="I142" s="22"/>
      <c r="J142" s="40">
        <f t="shared" si="21"/>
        <v>0</v>
      </c>
      <c r="K142" s="40" t="s">
        <v>11</v>
      </c>
      <c r="L142" s="22">
        <f t="shared" si="22"/>
        <v>0</v>
      </c>
      <c r="M142" s="55"/>
      <c r="N142" s="56"/>
    </row>
    <row r="143" spans="2:14" x14ac:dyDescent="0.25">
      <c r="B143" s="18" t="s">
        <v>236</v>
      </c>
      <c r="C143" s="27" t="s">
        <v>216</v>
      </c>
      <c r="D143" s="37">
        <v>1</v>
      </c>
      <c r="E143" s="20" t="s">
        <v>10</v>
      </c>
      <c r="F143" s="54"/>
      <c r="G143" s="40">
        <f t="shared" si="20"/>
        <v>0</v>
      </c>
      <c r="H143" s="40" t="s">
        <v>11</v>
      </c>
      <c r="I143" s="22"/>
      <c r="J143" s="40">
        <f t="shared" si="21"/>
        <v>0</v>
      </c>
      <c r="K143" s="40" t="s">
        <v>11</v>
      </c>
      <c r="L143" s="22">
        <f t="shared" si="22"/>
        <v>0</v>
      </c>
      <c r="M143" s="55"/>
      <c r="N143" s="56"/>
    </row>
    <row r="144" spans="2:14" x14ac:dyDescent="0.25">
      <c r="B144" s="18" t="s">
        <v>237</v>
      </c>
      <c r="C144" s="27" t="s">
        <v>217</v>
      </c>
      <c r="D144" s="37">
        <v>1</v>
      </c>
      <c r="E144" s="20" t="s">
        <v>10</v>
      </c>
      <c r="F144" s="54"/>
      <c r="G144" s="40">
        <f t="shared" si="20"/>
        <v>0</v>
      </c>
      <c r="H144" s="40" t="s">
        <v>11</v>
      </c>
      <c r="I144" s="22"/>
      <c r="J144" s="40">
        <f t="shared" si="21"/>
        <v>0</v>
      </c>
      <c r="K144" s="40" t="s">
        <v>11</v>
      </c>
      <c r="L144" s="22">
        <f t="shared" si="22"/>
        <v>0</v>
      </c>
      <c r="M144" s="55"/>
      <c r="N144" s="56"/>
    </row>
    <row r="145" spans="2:14" x14ac:dyDescent="0.25">
      <c r="B145" s="18" t="s">
        <v>238</v>
      </c>
      <c r="C145" s="27" t="s">
        <v>218</v>
      </c>
      <c r="D145" s="37">
        <v>1</v>
      </c>
      <c r="E145" s="20" t="s">
        <v>10</v>
      </c>
      <c r="F145" s="54"/>
      <c r="G145" s="40">
        <f t="shared" si="20"/>
        <v>0</v>
      </c>
      <c r="H145" s="40" t="s">
        <v>11</v>
      </c>
      <c r="I145" s="22"/>
      <c r="J145" s="40">
        <f t="shared" si="21"/>
        <v>0</v>
      </c>
      <c r="K145" s="40" t="s">
        <v>11</v>
      </c>
      <c r="L145" s="22">
        <f t="shared" si="22"/>
        <v>0</v>
      </c>
      <c r="M145" s="55"/>
      <c r="N145" s="56"/>
    </row>
    <row r="146" spans="2:14" x14ac:dyDescent="0.25">
      <c r="B146" s="18" t="s">
        <v>239</v>
      </c>
      <c r="C146" s="27" t="s">
        <v>219</v>
      </c>
      <c r="D146" s="37">
        <v>1</v>
      </c>
      <c r="E146" s="20" t="s">
        <v>10</v>
      </c>
      <c r="F146" s="54"/>
      <c r="G146" s="40">
        <f t="shared" si="20"/>
        <v>0</v>
      </c>
      <c r="H146" s="40" t="s">
        <v>11</v>
      </c>
      <c r="I146" s="22"/>
      <c r="J146" s="40">
        <f t="shared" si="21"/>
        <v>0</v>
      </c>
      <c r="K146" s="40" t="s">
        <v>11</v>
      </c>
      <c r="L146" s="22">
        <f t="shared" si="22"/>
        <v>0</v>
      </c>
      <c r="M146" s="55"/>
      <c r="N146" s="56"/>
    </row>
    <row r="147" spans="2:14" x14ac:dyDescent="0.25">
      <c r="B147" s="18" t="s">
        <v>240</v>
      </c>
      <c r="C147" s="27" t="s">
        <v>220</v>
      </c>
      <c r="D147" s="37">
        <v>1</v>
      </c>
      <c r="E147" s="20" t="s">
        <v>10</v>
      </c>
      <c r="F147" s="54"/>
      <c r="G147" s="40">
        <f t="shared" si="20"/>
        <v>0</v>
      </c>
      <c r="H147" s="40" t="s">
        <v>11</v>
      </c>
      <c r="I147" s="22"/>
      <c r="J147" s="40">
        <f t="shared" si="21"/>
        <v>0</v>
      </c>
      <c r="K147" s="40" t="s">
        <v>11</v>
      </c>
      <c r="L147" s="22">
        <f t="shared" si="22"/>
        <v>0</v>
      </c>
      <c r="M147" s="55"/>
      <c r="N147" s="56"/>
    </row>
    <row r="148" spans="2:14" x14ac:dyDescent="0.25">
      <c r="B148" s="18" t="s">
        <v>241</v>
      </c>
      <c r="C148" s="27" t="s">
        <v>221</v>
      </c>
      <c r="D148" s="37">
        <v>1</v>
      </c>
      <c r="E148" s="20" t="s">
        <v>10</v>
      </c>
      <c r="F148" s="54"/>
      <c r="G148" s="40">
        <f t="shared" si="20"/>
        <v>0</v>
      </c>
      <c r="H148" s="40" t="s">
        <v>11</v>
      </c>
      <c r="I148" s="22"/>
      <c r="J148" s="40">
        <f t="shared" si="21"/>
        <v>0</v>
      </c>
      <c r="K148" s="40" t="s">
        <v>11</v>
      </c>
      <c r="L148" s="22">
        <f t="shared" si="22"/>
        <v>0</v>
      </c>
      <c r="M148" s="55"/>
      <c r="N148" s="56"/>
    </row>
    <row r="149" spans="2:14" x14ac:dyDescent="0.25">
      <c r="B149" s="18" t="s">
        <v>242</v>
      </c>
      <c r="C149" s="27" t="s">
        <v>200</v>
      </c>
      <c r="D149" s="43">
        <v>4</v>
      </c>
      <c r="E149" s="20" t="s">
        <v>10</v>
      </c>
      <c r="F149" s="54"/>
      <c r="G149" s="40">
        <f t="shared" si="17"/>
        <v>0</v>
      </c>
      <c r="H149" s="40" t="s">
        <v>11</v>
      </c>
      <c r="I149" s="35"/>
      <c r="J149" s="40">
        <f t="shared" si="18"/>
        <v>0</v>
      </c>
      <c r="K149" s="40" t="s">
        <v>11</v>
      </c>
      <c r="L149" s="35">
        <f t="shared" si="19"/>
        <v>0</v>
      </c>
      <c r="M149" s="55"/>
      <c r="N149" s="56"/>
    </row>
    <row r="150" spans="2:14" x14ac:dyDescent="0.25">
      <c r="B150" s="18" t="s">
        <v>243</v>
      </c>
      <c r="C150" s="27" t="s">
        <v>204</v>
      </c>
      <c r="D150" s="43">
        <v>4</v>
      </c>
      <c r="E150" s="20" t="s">
        <v>10</v>
      </c>
      <c r="F150" s="54"/>
      <c r="G150" s="35">
        <f t="shared" si="17"/>
        <v>0</v>
      </c>
      <c r="H150" s="35" t="s">
        <v>11</v>
      </c>
      <c r="I150" s="35"/>
      <c r="J150" s="35">
        <f t="shared" si="18"/>
        <v>0</v>
      </c>
      <c r="K150" s="35" t="s">
        <v>11</v>
      </c>
      <c r="L150" s="35">
        <f t="shared" si="19"/>
        <v>0</v>
      </c>
      <c r="M150" s="55"/>
      <c r="N150" s="56"/>
    </row>
    <row r="151" spans="2:14" x14ac:dyDescent="0.25">
      <c r="B151" s="18" t="s">
        <v>244</v>
      </c>
      <c r="C151" s="27" t="s">
        <v>205</v>
      </c>
      <c r="D151" s="43">
        <v>2</v>
      </c>
      <c r="E151" s="20" t="s">
        <v>206</v>
      </c>
      <c r="F151" s="54"/>
      <c r="G151" s="35" t="s">
        <v>11</v>
      </c>
      <c r="H151" s="35">
        <f>F151*D151</f>
        <v>0</v>
      </c>
      <c r="I151" s="35"/>
      <c r="J151" s="35" t="s">
        <v>11</v>
      </c>
      <c r="K151" s="35">
        <f>H151*1.21</f>
        <v>0</v>
      </c>
      <c r="L151" s="35">
        <f t="shared" si="19"/>
        <v>0</v>
      </c>
      <c r="M151" s="55"/>
      <c r="N151" s="56"/>
    </row>
    <row r="152" spans="2:14" x14ac:dyDescent="0.25">
      <c r="B152" s="18" t="s">
        <v>245</v>
      </c>
      <c r="C152" s="27" t="s">
        <v>260</v>
      </c>
      <c r="D152" s="43">
        <v>327</v>
      </c>
      <c r="E152" s="20" t="s">
        <v>10</v>
      </c>
      <c r="F152" s="54"/>
      <c r="G152" s="40">
        <f t="shared" si="0"/>
        <v>0</v>
      </c>
      <c r="H152" s="40" t="s">
        <v>11</v>
      </c>
      <c r="I152" s="35"/>
      <c r="J152" s="40">
        <f t="shared" si="1"/>
        <v>0</v>
      </c>
      <c r="K152" s="40" t="s">
        <v>11</v>
      </c>
      <c r="L152" s="35">
        <f t="shared" ref="L152:L156" si="23">D152*F152*0.21</f>
        <v>0</v>
      </c>
      <c r="M152" s="53"/>
      <c r="N152" s="56"/>
    </row>
    <row r="153" spans="2:14" x14ac:dyDescent="0.25">
      <c r="B153" s="18" t="s">
        <v>246</v>
      </c>
      <c r="C153" s="27" t="s">
        <v>36</v>
      </c>
      <c r="D153" s="43">
        <f>SUM(D172:D173)</f>
        <v>12233</v>
      </c>
      <c r="E153" s="20" t="s">
        <v>12</v>
      </c>
      <c r="F153" s="54"/>
      <c r="G153" s="35">
        <f t="shared" si="0"/>
        <v>0</v>
      </c>
      <c r="H153" s="35" t="s">
        <v>11</v>
      </c>
      <c r="I153" s="35"/>
      <c r="J153" s="35">
        <f t="shared" si="1"/>
        <v>0</v>
      </c>
      <c r="K153" s="35" t="s">
        <v>11</v>
      </c>
      <c r="L153" s="35">
        <f t="shared" si="23"/>
        <v>0</v>
      </c>
      <c r="M153" s="53"/>
      <c r="N153" s="56"/>
    </row>
    <row r="154" spans="2:14" x14ac:dyDescent="0.25">
      <c r="B154" s="18" t="s">
        <v>247</v>
      </c>
      <c r="C154" s="27" t="s">
        <v>96</v>
      </c>
      <c r="D154" s="43">
        <v>81</v>
      </c>
      <c r="E154" s="20" t="s">
        <v>10</v>
      </c>
      <c r="F154" s="54"/>
      <c r="G154" s="35">
        <f t="shared" si="0"/>
        <v>0</v>
      </c>
      <c r="H154" s="35" t="s">
        <v>11</v>
      </c>
      <c r="I154" s="35"/>
      <c r="J154" s="35">
        <f t="shared" si="1"/>
        <v>0</v>
      </c>
      <c r="K154" s="35" t="s">
        <v>11</v>
      </c>
      <c r="L154" s="35">
        <f t="shared" si="23"/>
        <v>0</v>
      </c>
      <c r="M154" s="53"/>
      <c r="N154" s="56"/>
    </row>
    <row r="155" spans="2:14" x14ac:dyDescent="0.25">
      <c r="B155" s="18" t="s">
        <v>248</v>
      </c>
      <c r="C155" s="27" t="s">
        <v>258</v>
      </c>
      <c r="D155" s="43">
        <v>86</v>
      </c>
      <c r="E155" s="20" t="s">
        <v>10</v>
      </c>
      <c r="F155" s="54"/>
      <c r="G155" s="35">
        <f t="shared" ref="G155" si="24">D155*F155</f>
        <v>0</v>
      </c>
      <c r="H155" s="35" t="s">
        <v>11</v>
      </c>
      <c r="I155" s="35"/>
      <c r="J155" s="40">
        <f t="shared" ref="J155" si="25">G155*1.21</f>
        <v>0</v>
      </c>
      <c r="K155" s="40" t="s">
        <v>11</v>
      </c>
      <c r="L155" s="35">
        <f t="shared" ref="L155" si="26">D155*F155*0.21</f>
        <v>0</v>
      </c>
      <c r="M155" s="53"/>
      <c r="N155" s="56"/>
    </row>
    <row r="156" spans="2:14" x14ac:dyDescent="0.25">
      <c r="B156" s="18" t="s">
        <v>257</v>
      </c>
      <c r="C156" s="38" t="s">
        <v>37</v>
      </c>
      <c r="D156" s="43">
        <v>1</v>
      </c>
      <c r="E156" s="20" t="s">
        <v>13</v>
      </c>
      <c r="F156" s="54"/>
      <c r="G156" s="35" t="s">
        <v>11</v>
      </c>
      <c r="H156" s="35">
        <f>F156*D156</f>
        <v>0</v>
      </c>
      <c r="I156" s="35"/>
      <c r="J156" s="40" t="s">
        <v>11</v>
      </c>
      <c r="K156" s="40">
        <f>H156*1.21</f>
        <v>0</v>
      </c>
      <c r="L156" s="35">
        <f t="shared" si="23"/>
        <v>0</v>
      </c>
      <c r="M156" s="53"/>
      <c r="N156" s="56"/>
    </row>
    <row r="157" spans="2:14" x14ac:dyDescent="0.25">
      <c r="B157" s="8"/>
      <c r="C157" s="31"/>
      <c r="D157" s="10"/>
      <c r="E157" s="10"/>
      <c r="F157" s="59"/>
      <c r="G157" s="2"/>
      <c r="H157" s="2"/>
      <c r="I157" s="3"/>
      <c r="J157" s="2"/>
      <c r="K157" s="2"/>
      <c r="L157" s="2"/>
      <c r="M157" s="53"/>
      <c r="N157" s="56"/>
    </row>
    <row r="158" spans="2:14" x14ac:dyDescent="0.25">
      <c r="B158" s="32" t="s">
        <v>14</v>
      </c>
      <c r="C158" s="6" t="s">
        <v>15</v>
      </c>
      <c r="D158" s="33"/>
      <c r="E158" s="33"/>
      <c r="F158" s="52"/>
      <c r="G158" s="34"/>
      <c r="H158" s="34"/>
      <c r="I158" s="35"/>
      <c r="J158" s="34"/>
      <c r="K158" s="34"/>
      <c r="L158" s="34"/>
      <c r="M158" s="53"/>
      <c r="N158" s="56"/>
    </row>
    <row r="159" spans="2:14" x14ac:dyDescent="0.25">
      <c r="B159" s="18" t="s">
        <v>61</v>
      </c>
      <c r="C159" s="27" t="s">
        <v>75</v>
      </c>
      <c r="D159" s="20">
        <v>1362</v>
      </c>
      <c r="E159" s="20" t="s">
        <v>10</v>
      </c>
      <c r="F159" s="54"/>
      <c r="G159" s="35">
        <f t="shared" ref="G159:G175" si="27">D159*F159</f>
        <v>0</v>
      </c>
      <c r="H159" s="35" t="s">
        <v>11</v>
      </c>
      <c r="I159" s="35"/>
      <c r="J159" s="35">
        <f>G159*1.21</f>
        <v>0</v>
      </c>
      <c r="K159" s="35" t="s">
        <v>11</v>
      </c>
      <c r="L159" s="35">
        <f t="shared" ref="L159:L178" si="28">D159*F159*0.21</f>
        <v>0</v>
      </c>
      <c r="M159" s="53"/>
      <c r="N159" s="56"/>
    </row>
    <row r="160" spans="2:14" x14ac:dyDescent="0.25">
      <c r="B160" s="18" t="s">
        <v>62</v>
      </c>
      <c r="C160" s="27" t="s">
        <v>74</v>
      </c>
      <c r="D160" s="20">
        <f>SUM(D6:D129)</f>
        <v>1384</v>
      </c>
      <c r="E160" s="20" t="s">
        <v>10</v>
      </c>
      <c r="F160" s="54"/>
      <c r="G160" s="35">
        <f>D160*F160</f>
        <v>0</v>
      </c>
      <c r="H160" s="35" t="s">
        <v>11</v>
      </c>
      <c r="I160" s="35"/>
      <c r="J160" s="35">
        <f>G160*1.21</f>
        <v>0</v>
      </c>
      <c r="K160" s="35" t="s">
        <v>11</v>
      </c>
      <c r="L160" s="35">
        <f t="shared" si="28"/>
        <v>0</v>
      </c>
      <c r="M160" s="53"/>
      <c r="N160" s="56"/>
    </row>
    <row r="161" spans="2:14" x14ac:dyDescent="0.25">
      <c r="B161" s="18" t="s">
        <v>63</v>
      </c>
      <c r="C161" s="27" t="s">
        <v>195</v>
      </c>
      <c r="D161" s="37">
        <f t="shared" ref="D161:D167" si="29">D132</f>
        <v>2</v>
      </c>
      <c r="E161" s="20" t="s">
        <v>10</v>
      </c>
      <c r="F161" s="54"/>
      <c r="G161" s="35">
        <f t="shared" ref="G161" si="30">D161*F161</f>
        <v>0</v>
      </c>
      <c r="H161" s="35" t="s">
        <v>11</v>
      </c>
      <c r="I161" s="22"/>
      <c r="J161" s="35">
        <f t="shared" ref="J161" si="31">G161*1.21</f>
        <v>0</v>
      </c>
      <c r="K161" s="35" t="s">
        <v>11</v>
      </c>
      <c r="L161" s="22">
        <f t="shared" si="28"/>
        <v>0</v>
      </c>
      <c r="M161" s="53"/>
      <c r="N161" s="56"/>
    </row>
    <row r="162" spans="2:14" x14ac:dyDescent="0.25">
      <c r="B162" s="18" t="s">
        <v>64</v>
      </c>
      <c r="C162" s="27" t="s">
        <v>69</v>
      </c>
      <c r="D162" s="37">
        <f t="shared" si="29"/>
        <v>31</v>
      </c>
      <c r="E162" s="20" t="s">
        <v>10</v>
      </c>
      <c r="F162" s="54"/>
      <c r="G162" s="35">
        <f t="shared" si="27"/>
        <v>0</v>
      </c>
      <c r="H162" s="35" t="s">
        <v>11</v>
      </c>
      <c r="I162" s="22"/>
      <c r="J162" s="35">
        <f t="shared" ref="J162:J175" si="32">G162*1.21</f>
        <v>0</v>
      </c>
      <c r="K162" s="35" t="s">
        <v>11</v>
      </c>
      <c r="L162" s="22">
        <f t="shared" si="28"/>
        <v>0</v>
      </c>
      <c r="M162" s="55"/>
      <c r="N162" s="56"/>
    </row>
    <row r="163" spans="2:14" x14ac:dyDescent="0.25">
      <c r="B163" s="18" t="s">
        <v>65</v>
      </c>
      <c r="C163" s="27" t="s">
        <v>196</v>
      </c>
      <c r="D163" s="37">
        <f t="shared" si="29"/>
        <v>12</v>
      </c>
      <c r="E163" s="20" t="s">
        <v>10</v>
      </c>
      <c r="F163" s="54"/>
      <c r="G163" s="35">
        <f t="shared" si="27"/>
        <v>0</v>
      </c>
      <c r="H163" s="35" t="s">
        <v>11</v>
      </c>
      <c r="I163" s="22"/>
      <c r="J163" s="35">
        <f t="shared" si="32"/>
        <v>0</v>
      </c>
      <c r="K163" s="35" t="s">
        <v>11</v>
      </c>
      <c r="L163" s="22">
        <f t="shared" ref="L163" si="33">D163*F163*0.21</f>
        <v>0</v>
      </c>
      <c r="M163" s="55"/>
      <c r="N163" s="56"/>
    </row>
    <row r="164" spans="2:14" x14ac:dyDescent="0.25">
      <c r="B164" s="18" t="s">
        <v>66</v>
      </c>
      <c r="C164" s="27" t="s">
        <v>93</v>
      </c>
      <c r="D164" s="20">
        <f t="shared" si="29"/>
        <v>9</v>
      </c>
      <c r="E164" s="20" t="s">
        <v>10</v>
      </c>
      <c r="F164" s="54"/>
      <c r="G164" s="35">
        <f>D164*F164</f>
        <v>0</v>
      </c>
      <c r="H164" s="35" t="s">
        <v>11</v>
      </c>
      <c r="I164" s="22"/>
      <c r="J164" s="35">
        <f>G164*1.21</f>
        <v>0</v>
      </c>
      <c r="K164" s="35" t="s">
        <v>11</v>
      </c>
      <c r="L164" s="35">
        <f t="shared" ref="L164:L165" si="34">D164*F164*0.21</f>
        <v>0</v>
      </c>
      <c r="M164" s="55"/>
      <c r="N164" s="56"/>
    </row>
    <row r="165" spans="2:14" x14ac:dyDescent="0.25">
      <c r="B165" s="18" t="s">
        <v>67</v>
      </c>
      <c r="C165" s="27" t="s">
        <v>197</v>
      </c>
      <c r="D165" s="37">
        <f t="shared" si="29"/>
        <v>6</v>
      </c>
      <c r="E165" s="20" t="s">
        <v>10</v>
      </c>
      <c r="F165" s="54"/>
      <c r="G165" s="35">
        <f t="shared" ref="G165:G167" si="35">D165*F165</f>
        <v>0</v>
      </c>
      <c r="H165" s="35" t="s">
        <v>11</v>
      </c>
      <c r="I165" s="22"/>
      <c r="J165" s="35">
        <f t="shared" ref="J165:J167" si="36">G165*1.21</f>
        <v>0</v>
      </c>
      <c r="K165" s="35" t="s">
        <v>11</v>
      </c>
      <c r="L165" s="22">
        <f t="shared" si="34"/>
        <v>0</v>
      </c>
      <c r="M165" s="55"/>
      <c r="N165" s="56"/>
    </row>
    <row r="166" spans="2:14" x14ac:dyDescent="0.25">
      <c r="B166" s="18" t="s">
        <v>68</v>
      </c>
      <c r="C166" s="27" t="s">
        <v>198</v>
      </c>
      <c r="D166" s="20">
        <f t="shared" si="29"/>
        <v>2</v>
      </c>
      <c r="E166" s="20" t="s">
        <v>10</v>
      </c>
      <c r="F166" s="54"/>
      <c r="G166" s="35">
        <f t="shared" si="35"/>
        <v>0</v>
      </c>
      <c r="H166" s="35" t="s">
        <v>11</v>
      </c>
      <c r="I166" s="22"/>
      <c r="J166" s="35">
        <f t="shared" si="36"/>
        <v>0</v>
      </c>
      <c r="K166" s="35" t="s">
        <v>11</v>
      </c>
      <c r="L166" s="35">
        <f t="shared" ref="L166:L170" si="37">D166*F166*0.21</f>
        <v>0</v>
      </c>
      <c r="M166" s="55"/>
      <c r="N166" s="56"/>
    </row>
    <row r="167" spans="2:14" x14ac:dyDescent="0.25">
      <c r="B167" s="18" t="s">
        <v>94</v>
      </c>
      <c r="C167" s="27" t="s">
        <v>199</v>
      </c>
      <c r="D167" s="37">
        <f t="shared" si="29"/>
        <v>2</v>
      </c>
      <c r="E167" s="20" t="s">
        <v>10</v>
      </c>
      <c r="F167" s="54"/>
      <c r="G167" s="35">
        <f t="shared" si="35"/>
        <v>0</v>
      </c>
      <c r="H167" s="35" t="s">
        <v>11</v>
      </c>
      <c r="I167" s="22"/>
      <c r="J167" s="35">
        <f t="shared" si="36"/>
        <v>0</v>
      </c>
      <c r="K167" s="35" t="s">
        <v>11</v>
      </c>
      <c r="L167" s="22">
        <f t="shared" si="37"/>
        <v>0</v>
      </c>
      <c r="M167" s="55"/>
      <c r="N167" s="56"/>
    </row>
    <row r="168" spans="2:14" x14ac:dyDescent="0.25">
      <c r="B168" s="18" t="s">
        <v>97</v>
      </c>
      <c r="C168" s="27" t="s">
        <v>223</v>
      </c>
      <c r="D168" s="37">
        <f>SUM(D139:D148)</f>
        <v>12</v>
      </c>
      <c r="E168" s="20" t="s">
        <v>10</v>
      </c>
      <c r="F168" s="54"/>
      <c r="G168" s="35">
        <f t="shared" ref="G168" si="38">D168*F168</f>
        <v>0</v>
      </c>
      <c r="H168" s="35" t="s">
        <v>11</v>
      </c>
      <c r="I168" s="22"/>
      <c r="J168" s="35">
        <f t="shared" ref="J168" si="39">G168*1.21</f>
        <v>0</v>
      </c>
      <c r="K168" s="35" t="s">
        <v>11</v>
      </c>
      <c r="L168" s="35">
        <f t="shared" ref="L168" si="40">D168*F168*0.21</f>
        <v>0</v>
      </c>
      <c r="M168" s="55"/>
      <c r="N168" s="56"/>
    </row>
    <row r="169" spans="2:14" x14ac:dyDescent="0.25">
      <c r="B169" s="18" t="s">
        <v>98</v>
      </c>
      <c r="C169" s="27" t="s">
        <v>201</v>
      </c>
      <c r="D169" s="20">
        <v>4</v>
      </c>
      <c r="E169" s="20" t="s">
        <v>10</v>
      </c>
      <c r="F169" s="54"/>
      <c r="G169" s="35" t="s">
        <v>11</v>
      </c>
      <c r="H169" s="35">
        <f>F169*D169</f>
        <v>0</v>
      </c>
      <c r="I169" s="22"/>
      <c r="J169" s="35" t="s">
        <v>11</v>
      </c>
      <c r="K169" s="35">
        <f>H169*1.21</f>
        <v>0</v>
      </c>
      <c r="L169" s="35">
        <f t="shared" si="37"/>
        <v>0</v>
      </c>
      <c r="M169" s="55"/>
      <c r="N169" s="56"/>
    </row>
    <row r="170" spans="2:14" x14ac:dyDescent="0.25">
      <c r="B170" s="18" t="s">
        <v>99</v>
      </c>
      <c r="C170" s="27" t="s">
        <v>202</v>
      </c>
      <c r="D170" s="37">
        <v>4</v>
      </c>
      <c r="E170" s="20" t="s">
        <v>10</v>
      </c>
      <c r="F170" s="54"/>
      <c r="G170" s="35" t="s">
        <v>11</v>
      </c>
      <c r="H170" s="35">
        <f>F170*D170</f>
        <v>0</v>
      </c>
      <c r="I170" s="22"/>
      <c r="J170" s="35" t="s">
        <v>11</v>
      </c>
      <c r="K170" s="35">
        <f t="shared" ref="K170:K171" si="41">H170*1.21</f>
        <v>0</v>
      </c>
      <c r="L170" s="22">
        <f t="shared" si="37"/>
        <v>0</v>
      </c>
      <c r="M170" s="55"/>
      <c r="N170" s="56"/>
    </row>
    <row r="171" spans="2:14" x14ac:dyDescent="0.25">
      <c r="B171" s="18" t="s">
        <v>249</v>
      </c>
      <c r="C171" s="27" t="s">
        <v>203</v>
      </c>
      <c r="D171" s="37">
        <v>4</v>
      </c>
      <c r="E171" s="20" t="s">
        <v>10</v>
      </c>
      <c r="F171" s="54"/>
      <c r="G171" s="35" t="s">
        <v>11</v>
      </c>
      <c r="H171" s="35">
        <f>F171*D171</f>
        <v>0</v>
      </c>
      <c r="I171" s="22"/>
      <c r="J171" s="35" t="s">
        <v>11</v>
      </c>
      <c r="K171" s="35">
        <f t="shared" si="41"/>
        <v>0</v>
      </c>
      <c r="L171" s="35">
        <f t="shared" ref="L171" si="42">D171*F171*0.21</f>
        <v>0</v>
      </c>
      <c r="M171" s="55"/>
      <c r="N171" s="56"/>
    </row>
    <row r="172" spans="2:14" x14ac:dyDescent="0.25">
      <c r="B172" s="18" t="s">
        <v>250</v>
      </c>
      <c r="C172" s="27" t="s">
        <v>38</v>
      </c>
      <c r="D172" s="20">
        <v>742</v>
      </c>
      <c r="E172" s="20" t="s">
        <v>12</v>
      </c>
      <c r="F172" s="54"/>
      <c r="G172" s="35">
        <f t="shared" si="27"/>
        <v>0</v>
      </c>
      <c r="H172" s="35" t="s">
        <v>11</v>
      </c>
      <c r="I172" s="22"/>
      <c r="J172" s="35">
        <f t="shared" si="32"/>
        <v>0</v>
      </c>
      <c r="K172" s="35" t="s">
        <v>11</v>
      </c>
      <c r="L172" s="22">
        <f t="shared" ref="L172" si="43">D172*F172*0.21</f>
        <v>0</v>
      </c>
      <c r="M172" s="55"/>
      <c r="N172" s="56"/>
    </row>
    <row r="173" spans="2:14" x14ac:dyDescent="0.25">
      <c r="B173" s="18" t="s">
        <v>251</v>
      </c>
      <c r="C173" s="27" t="s">
        <v>39</v>
      </c>
      <c r="D173" s="20">
        <v>11491</v>
      </c>
      <c r="E173" s="20" t="s">
        <v>12</v>
      </c>
      <c r="F173" s="54"/>
      <c r="G173" s="35">
        <f t="shared" si="27"/>
        <v>0</v>
      </c>
      <c r="H173" s="35" t="s">
        <v>11</v>
      </c>
      <c r="I173" s="35"/>
      <c r="J173" s="35">
        <f t="shared" si="32"/>
        <v>0</v>
      </c>
      <c r="K173" s="35" t="s">
        <v>11</v>
      </c>
      <c r="L173" s="35">
        <f t="shared" ref="L173:L175" si="44">D173*F173*0.21</f>
        <v>0</v>
      </c>
      <c r="M173" s="53"/>
      <c r="N173" s="56"/>
    </row>
    <row r="174" spans="2:14" x14ac:dyDescent="0.25">
      <c r="B174" s="18" t="s">
        <v>252</v>
      </c>
      <c r="C174" s="27" t="s">
        <v>259</v>
      </c>
      <c r="D174" s="20">
        <f>D154+SUM(D154:D155)</f>
        <v>248</v>
      </c>
      <c r="E174" s="20" t="s">
        <v>10</v>
      </c>
      <c r="F174" s="54"/>
      <c r="G174" s="35">
        <f t="shared" si="27"/>
        <v>0</v>
      </c>
      <c r="H174" s="35" t="s">
        <v>11</v>
      </c>
      <c r="I174" s="35"/>
      <c r="J174" s="35">
        <f t="shared" si="32"/>
        <v>0</v>
      </c>
      <c r="K174" s="35" t="s">
        <v>11</v>
      </c>
      <c r="L174" s="35">
        <f t="shared" si="44"/>
        <v>0</v>
      </c>
      <c r="M174" s="53"/>
      <c r="N174" s="56"/>
    </row>
    <row r="175" spans="2:14" x14ac:dyDescent="0.25">
      <c r="B175" s="18" t="s">
        <v>253</v>
      </c>
      <c r="C175" s="27" t="s">
        <v>40</v>
      </c>
      <c r="D175" s="20">
        <f>D152</f>
        <v>327</v>
      </c>
      <c r="E175" s="20" t="s">
        <v>10</v>
      </c>
      <c r="F175" s="54"/>
      <c r="G175" s="35">
        <f t="shared" si="27"/>
        <v>0</v>
      </c>
      <c r="H175" s="35" t="s">
        <v>11</v>
      </c>
      <c r="I175" s="35"/>
      <c r="J175" s="35">
        <f t="shared" si="32"/>
        <v>0</v>
      </c>
      <c r="K175" s="35" t="s">
        <v>11</v>
      </c>
      <c r="L175" s="35">
        <f t="shared" si="44"/>
        <v>0</v>
      </c>
      <c r="M175" s="53"/>
      <c r="N175" s="56"/>
    </row>
    <row r="176" spans="2:14" ht="45" x14ac:dyDescent="0.25">
      <c r="B176" s="18" t="s">
        <v>254</v>
      </c>
      <c r="C176" s="38" t="s">
        <v>210</v>
      </c>
      <c r="D176" s="39">
        <v>116</v>
      </c>
      <c r="E176" s="39" t="s">
        <v>10</v>
      </c>
      <c r="F176" s="61"/>
      <c r="G176" s="36" t="s">
        <v>11</v>
      </c>
      <c r="H176" s="36">
        <f t="shared" ref="H176:H177" si="45">D176*F176</f>
        <v>0</v>
      </c>
      <c r="I176" s="36"/>
      <c r="J176" s="36" t="s">
        <v>11</v>
      </c>
      <c r="K176" s="36">
        <f t="shared" ref="K176:K177" si="46">H176*1.21</f>
        <v>0</v>
      </c>
      <c r="L176" s="36">
        <f t="shared" si="28"/>
        <v>0</v>
      </c>
      <c r="M176" s="53"/>
      <c r="N176" s="56"/>
    </row>
    <row r="177" spans="2:14" ht="45" x14ac:dyDescent="0.25">
      <c r="B177" s="18" t="s">
        <v>255</v>
      </c>
      <c r="C177" s="38" t="s">
        <v>389</v>
      </c>
      <c r="D177" s="39">
        <v>116</v>
      </c>
      <c r="E177" s="39" t="s">
        <v>10</v>
      </c>
      <c r="F177" s="61"/>
      <c r="G177" s="36" t="s">
        <v>11</v>
      </c>
      <c r="H177" s="36">
        <f t="shared" si="45"/>
        <v>0</v>
      </c>
      <c r="I177" s="36"/>
      <c r="J177" s="36" t="s">
        <v>11</v>
      </c>
      <c r="K177" s="36">
        <f t="shared" si="46"/>
        <v>0</v>
      </c>
      <c r="L177" s="36">
        <f t="shared" si="28"/>
        <v>0</v>
      </c>
      <c r="M177" s="53"/>
      <c r="N177" s="56"/>
    </row>
    <row r="178" spans="2:14" x14ac:dyDescent="0.25">
      <c r="B178" s="18" t="s">
        <v>256</v>
      </c>
      <c r="C178" s="27" t="s">
        <v>42</v>
      </c>
      <c r="D178" s="20">
        <v>1</v>
      </c>
      <c r="E178" s="20" t="s">
        <v>13</v>
      </c>
      <c r="F178" s="54"/>
      <c r="G178" s="35" t="s">
        <v>11</v>
      </c>
      <c r="H178" s="35">
        <f>D178*F178</f>
        <v>0</v>
      </c>
      <c r="I178" s="35"/>
      <c r="J178" s="35" t="s">
        <v>11</v>
      </c>
      <c r="K178" s="35">
        <f>H178*1.21</f>
        <v>0</v>
      </c>
      <c r="L178" s="35">
        <f t="shared" si="28"/>
        <v>0</v>
      </c>
      <c r="M178" s="53"/>
      <c r="N178" s="56"/>
    </row>
    <row r="179" spans="2:14" x14ac:dyDescent="0.25">
      <c r="B179" s="8"/>
      <c r="C179" s="31"/>
      <c r="D179" s="10"/>
      <c r="E179" s="10"/>
      <c r="F179" s="62"/>
      <c r="G179" s="2"/>
      <c r="H179" s="2"/>
      <c r="I179" s="3"/>
      <c r="J179" s="2"/>
      <c r="K179" s="2"/>
      <c r="L179" s="2"/>
      <c r="M179" s="53"/>
      <c r="N179" s="56"/>
    </row>
    <row r="180" spans="2:14" x14ac:dyDescent="0.25">
      <c r="B180" s="32" t="s">
        <v>16</v>
      </c>
      <c r="C180" s="6" t="s">
        <v>17</v>
      </c>
      <c r="D180" s="33"/>
      <c r="E180" s="33"/>
      <c r="F180" s="63"/>
      <c r="G180" s="34"/>
      <c r="H180" s="34"/>
      <c r="I180" s="35"/>
      <c r="J180" s="34"/>
      <c r="K180" s="34"/>
      <c r="L180" s="34"/>
      <c r="M180" s="53"/>
      <c r="N180" s="56"/>
    </row>
    <row r="181" spans="2:14" x14ac:dyDescent="0.25">
      <c r="B181" s="26" t="s">
        <v>18</v>
      </c>
      <c r="C181" s="27" t="s">
        <v>86</v>
      </c>
      <c r="D181" s="28">
        <v>1196</v>
      </c>
      <c r="E181" s="28" t="s">
        <v>45</v>
      </c>
      <c r="F181" s="64"/>
      <c r="G181" s="22">
        <f>D181*F181</f>
        <v>0</v>
      </c>
      <c r="H181" s="22" t="s">
        <v>11</v>
      </c>
      <c r="I181" s="1"/>
      <c r="J181" s="22">
        <f>G181*1.21</f>
        <v>0</v>
      </c>
      <c r="K181" s="22" t="s">
        <v>11</v>
      </c>
      <c r="L181" s="22">
        <f>D181*F181*0.21</f>
        <v>0</v>
      </c>
      <c r="M181" s="53"/>
      <c r="N181" s="56"/>
    </row>
    <row r="182" spans="2:14" x14ac:dyDescent="0.25">
      <c r="B182" s="29" t="s">
        <v>43</v>
      </c>
      <c r="C182" s="1" t="s">
        <v>70</v>
      </c>
      <c r="D182" s="20">
        <v>1</v>
      </c>
      <c r="E182" s="20" t="s">
        <v>13</v>
      </c>
      <c r="F182" s="64"/>
      <c r="G182" s="22">
        <f>D182*F182</f>
        <v>0</v>
      </c>
      <c r="H182" s="22" t="s">
        <v>11</v>
      </c>
      <c r="I182" s="22"/>
      <c r="J182" s="22">
        <f>G182*1.21</f>
        <v>0</v>
      </c>
      <c r="K182" s="22" t="s">
        <v>11</v>
      </c>
      <c r="L182" s="22">
        <f>D182*F182*0.21</f>
        <v>0</v>
      </c>
      <c r="M182" s="53"/>
      <c r="N182" s="56"/>
    </row>
    <row r="183" spans="2:14" x14ac:dyDescent="0.25">
      <c r="B183" s="26" t="s">
        <v>44</v>
      </c>
      <c r="C183" s="30" t="s">
        <v>71</v>
      </c>
      <c r="D183" s="20">
        <v>1</v>
      </c>
      <c r="E183" s="20" t="s">
        <v>73</v>
      </c>
      <c r="F183" s="64"/>
      <c r="G183" s="22" t="s">
        <v>11</v>
      </c>
      <c r="H183" s="22">
        <f>F183*D183</f>
        <v>0</v>
      </c>
      <c r="I183" s="22"/>
      <c r="J183" s="22" t="s">
        <v>11</v>
      </c>
      <c r="K183" s="22">
        <f>H183*1.21</f>
        <v>0</v>
      </c>
      <c r="L183" s="22">
        <f t="shared" ref="L183:L184" si="47">D183*F183*0.21</f>
        <v>0</v>
      </c>
      <c r="M183" s="53"/>
      <c r="N183" s="56"/>
    </row>
    <row r="184" spans="2:14" x14ac:dyDescent="0.25">
      <c r="B184" s="29" t="s">
        <v>19</v>
      </c>
      <c r="C184" s="30" t="s">
        <v>41</v>
      </c>
      <c r="D184" s="20">
        <v>1</v>
      </c>
      <c r="E184" s="20" t="s">
        <v>13</v>
      </c>
      <c r="F184" s="64"/>
      <c r="G184" s="22" t="s">
        <v>11</v>
      </c>
      <c r="H184" s="22">
        <f>F184*D184</f>
        <v>0</v>
      </c>
      <c r="I184" s="22"/>
      <c r="J184" s="22" t="s">
        <v>11</v>
      </c>
      <c r="K184" s="22">
        <f>H184*1.21</f>
        <v>0</v>
      </c>
      <c r="L184" s="22">
        <f t="shared" si="47"/>
        <v>0</v>
      </c>
      <c r="M184" s="53"/>
      <c r="N184" s="56"/>
    </row>
    <row r="185" spans="2:14" x14ac:dyDescent="0.25">
      <c r="B185" s="26" t="s">
        <v>20</v>
      </c>
      <c r="C185" s="30" t="s">
        <v>72</v>
      </c>
      <c r="D185" s="20">
        <v>1</v>
      </c>
      <c r="E185" s="20" t="s">
        <v>13</v>
      </c>
      <c r="F185" s="64"/>
      <c r="G185" s="22">
        <f t="shared" ref="G185" si="48">D185*F185</f>
        <v>0</v>
      </c>
      <c r="H185" s="22" t="s">
        <v>11</v>
      </c>
      <c r="I185" s="22"/>
      <c r="J185" s="22">
        <f t="shared" ref="J185" si="49">G185*1.21</f>
        <v>0</v>
      </c>
      <c r="K185" s="22" t="s">
        <v>11</v>
      </c>
      <c r="L185" s="22">
        <f t="shared" ref="L185" si="50">D185*F185*0.21</f>
        <v>0</v>
      </c>
      <c r="M185" s="53"/>
    </row>
    <row r="186" spans="2:14" x14ac:dyDescent="0.25">
      <c r="B186" s="4" t="s">
        <v>21</v>
      </c>
      <c r="C186" s="5">
        <f>SUM(G6:H185)</f>
        <v>0</v>
      </c>
      <c r="D186" s="6"/>
      <c r="E186" s="6"/>
      <c r="F186" s="65"/>
      <c r="G186" s="5">
        <f>SUM(G6:G185)</f>
        <v>0</v>
      </c>
      <c r="H186" s="5">
        <f>SUM(H6:H185)</f>
        <v>0</v>
      </c>
      <c r="I186" s="7"/>
      <c r="J186" s="5">
        <f>SUM(J6:J185)</f>
        <v>0</v>
      </c>
      <c r="K186" s="5">
        <f>SUM(K6:K185)</f>
        <v>0</v>
      </c>
      <c r="L186" s="5">
        <f>SUM(L6:L185)</f>
        <v>0</v>
      </c>
      <c r="M186" s="53"/>
    </row>
    <row r="187" spans="2:14" s="1" customFormat="1" x14ac:dyDescent="0.25">
      <c r="B187" s="8"/>
      <c r="C187" s="9"/>
      <c r="D187" s="10"/>
      <c r="E187" s="10"/>
      <c r="F187" s="11"/>
      <c r="G187" s="2"/>
      <c r="H187" s="2"/>
      <c r="I187" s="3"/>
      <c r="J187" s="2"/>
      <c r="K187" s="2"/>
      <c r="L187" s="2"/>
      <c r="M187" s="3"/>
    </row>
    <row r="188" spans="2:14" s="1" customFormat="1" x14ac:dyDescent="0.25">
      <c r="B188" s="4"/>
      <c r="C188" s="12" t="s">
        <v>22</v>
      </c>
      <c r="D188" s="13"/>
      <c r="E188" s="13" t="s">
        <v>23</v>
      </c>
      <c r="F188" s="14" t="s">
        <v>24</v>
      </c>
      <c r="G188" s="13" t="s">
        <v>25</v>
      </c>
      <c r="H188" s="13" t="s">
        <v>26</v>
      </c>
      <c r="I188" s="15"/>
      <c r="J188" s="16"/>
      <c r="K188" s="16"/>
      <c r="L188" s="16"/>
      <c r="M188" s="17"/>
    </row>
    <row r="189" spans="2:14" s="1" customFormat="1" x14ac:dyDescent="0.25">
      <c r="B189" s="18" t="s">
        <v>27</v>
      </c>
      <c r="C189" s="19" t="s">
        <v>28</v>
      </c>
      <c r="D189" s="20"/>
      <c r="E189" s="20"/>
      <c r="F189" s="21">
        <f>C186</f>
        <v>0</v>
      </c>
      <c r="G189" s="22">
        <f>H189-F189</f>
        <v>0</v>
      </c>
      <c r="H189" s="22">
        <f>F189*1.21</f>
        <v>0</v>
      </c>
      <c r="I189" s="15"/>
      <c r="J189" s="17"/>
      <c r="K189" s="16"/>
      <c r="L189" s="16"/>
      <c r="M189" s="3"/>
    </row>
    <row r="190" spans="2:14" s="1" customFormat="1" x14ac:dyDescent="0.25">
      <c r="B190" s="18" t="s">
        <v>29</v>
      </c>
      <c r="C190" s="19" t="s">
        <v>30</v>
      </c>
      <c r="D190" s="19"/>
      <c r="E190" s="23" t="e">
        <f>F190/F189</f>
        <v>#DIV/0!</v>
      </c>
      <c r="F190" s="24">
        <f>G186</f>
        <v>0</v>
      </c>
      <c r="G190" s="22">
        <f>H190-F190</f>
        <v>0</v>
      </c>
      <c r="H190" s="22">
        <f>F190*1.21</f>
        <v>0</v>
      </c>
      <c r="I190" s="15"/>
      <c r="J190" s="17"/>
      <c r="K190" s="16"/>
      <c r="L190" s="16"/>
      <c r="M190" s="25"/>
    </row>
    <row r="191" spans="2:14" s="1" customFormat="1" x14ac:dyDescent="0.25">
      <c r="B191" s="18" t="s">
        <v>31</v>
      </c>
      <c r="C191" s="19" t="s">
        <v>32</v>
      </c>
      <c r="D191" s="19"/>
      <c r="E191" s="23" t="e">
        <f>F191/F189</f>
        <v>#DIV/0!</v>
      </c>
      <c r="F191" s="24">
        <f>H186</f>
        <v>0</v>
      </c>
      <c r="G191" s="22">
        <f t="shared" ref="G191" si="51">H191-F191</f>
        <v>0</v>
      </c>
      <c r="H191" s="22">
        <f t="shared" ref="H191" si="52">F191*1.21</f>
        <v>0</v>
      </c>
      <c r="I191" s="15"/>
      <c r="J191" s="17"/>
      <c r="K191" s="16"/>
      <c r="L191" s="16"/>
      <c r="M191" s="3"/>
    </row>
    <row r="192" spans="2:14" x14ac:dyDescent="0.25">
      <c r="B192" s="57"/>
      <c r="C192" s="67"/>
      <c r="D192" s="58"/>
      <c r="E192" s="58"/>
      <c r="F192" s="66"/>
      <c r="G192" s="60"/>
      <c r="H192" s="60"/>
      <c r="I192" s="60"/>
      <c r="J192" s="60"/>
      <c r="K192" s="60"/>
      <c r="L192" s="60"/>
      <c r="M192" s="53"/>
    </row>
    <row r="193" spans="2:13" x14ac:dyDescent="0.25">
      <c r="C193" s="67"/>
      <c r="D193" s="58"/>
      <c r="E193" s="58"/>
      <c r="F193" s="66"/>
      <c r="G193" s="60"/>
      <c r="H193" s="60"/>
      <c r="I193" s="60"/>
      <c r="J193" s="60"/>
      <c r="K193" s="60"/>
      <c r="L193" s="60"/>
      <c r="M193" s="53"/>
    </row>
    <row r="194" spans="2:13" x14ac:dyDescent="0.25">
      <c r="B194" s="69" t="s">
        <v>390</v>
      </c>
      <c r="C194" s="70"/>
      <c r="L194" s="60"/>
      <c r="M194" s="53"/>
    </row>
    <row r="195" spans="2:13" x14ac:dyDescent="0.25">
      <c r="B195" s="69" t="s">
        <v>391</v>
      </c>
      <c r="C195" s="71"/>
      <c r="L195" s="72"/>
      <c r="M195" s="53"/>
    </row>
    <row r="196" spans="2:13" x14ac:dyDescent="0.25">
      <c r="B196" s="73" t="s">
        <v>33</v>
      </c>
      <c r="C196" s="74"/>
      <c r="M196" s="53"/>
    </row>
    <row r="197" spans="2:13" x14ac:dyDescent="0.25">
      <c r="B197" s="75"/>
      <c r="M197" s="76"/>
    </row>
    <row r="199" spans="2:13" x14ac:dyDescent="0.25">
      <c r="F199" s="56"/>
      <c r="G199" s="56"/>
    </row>
  </sheetData>
  <sheetProtection algorithmName="SHA-512" hashValue="kbzEXuyNiZlhJin4+4S+bzLQTWTigLAtaOC1nUK8P9biRQV+dXnAEQIRFQtPYnJYQq7HcfM+JTYFM1s+fpQNTQ==" saltValue="oSsdnjNs8sZLnRJpJChEqw==" spinCount="100000" sheet="1" objects="1" scenarios="1" selectLockedCells="1"/>
  <mergeCells count="8">
    <mergeCell ref="B2:L2"/>
    <mergeCell ref="B3:B4"/>
    <mergeCell ref="C3:C4"/>
    <mergeCell ref="D3:D4"/>
    <mergeCell ref="E3:E4"/>
    <mergeCell ref="F3:H3"/>
    <mergeCell ref="J3:K3"/>
    <mergeCell ref="L3:L5"/>
  </mergeCells>
  <phoneticPr fontId="11" type="noConversion"/>
  <pageMargins left="0.25" right="0.25" top="0.75" bottom="0.75" header="0.3" footer="0.3"/>
  <pageSetup paperSize="9" scale="54" orientation="landscape" horizontalDpi="360" verticalDpi="360" r:id="rId1"/>
  <ignoredErrors>
    <ignoredError sqref="B18:B125 B171:B178" twoDigitTextYear="1"/>
    <ignoredError sqref="D168 D174 D153 D16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2024-02-06T11:31:53Z</dcterms:modified>
</cp:coreProperties>
</file>